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B4DB51EA-5BE5-438B-AFF2-FF76170F0D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B3" i="3" s="1"/>
  <c r="J7" i="2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<sst xmlns="http://schemas.openxmlformats.org/spreadsheetml/2006/main" count="82" uniqueCount="45">
  <si>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23 May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</si>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</sst>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11652322.339926831</c:v>
                </c:pt>
                <c:pt idx="1">
                  <c:v>236616.81014208868</c:v>
                </c:pt>
                <c:pt idx="2">
                  <c:v>482154.24654229701</c:v>
                </c:pt>
                <c:pt idx="3">
                  <c:v>56.325250191999999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17-4882-867C-15280115B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339177</c:v>
                </c:pt>
                <c:pt idx="1">
                  <c:v>5739</c:v>
                </c:pt>
                <c:pt idx="2">
                  <c:v>1034523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4F7-4891-B955-51E33CB4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1266935.366316573</c:v>
                </c:pt>
                <c:pt idx="1">
                  <c:v>4533550.8970774859</c:v>
                </c:pt>
                <c:pt idx="2">
                  <c:v>168600.25038634101</c:v>
                </c:pt>
                <c:pt idx="3">
                  <c:v>5919852.6362885218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17-45FA-9558-319358A0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1894467.0571466039</c:v>
                </c:pt>
                <c:pt idx="1">
                  <c:v>9994359.0248988252</c:v>
                </c:pt>
                <c:pt idx="2">
                  <c:v>4.6898480999999999</c:v>
                </c:pt>
                <c:pt idx="3">
                  <c:v>108.378175391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670-4A90-8CC7-1B5DD0EC9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12371149.721861411</v>
      </c>
      <c r="H4" s="5"/>
      <c r="I4" s="1">
        <v>1379457</v>
      </c>
      <c r="J4" s="5"/>
      <c r="K4" s="3">
        <v>543535.52356819506</v>
      </c>
    </row>
    <row r="5" spans="1:11" x14ac:dyDescent="0.35">
      <c r="E5" s="6" t="s">
        <v>7</v>
      </c>
      <c r="F5" s="6"/>
      <c r="G5" s="2">
        <v>11888939.15006892</v>
      </c>
      <c r="H5" s="4">
        <f>G5/G4</f>
        <v>0.96102136158449669</v>
      </c>
      <c r="I5">
        <v>344916</v>
      </c>
      <c r="J5" s="4">
        <f>I5/I4</f>
        <v>0.25003751476124303</v>
      </c>
      <c r="K5" s="2">
        <v>259549.18617805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11652322.339926831</v>
      </c>
      <c r="H7" s="4">
        <f>G7/G5</f>
        <v>0.98009773562170877</v>
      </c>
      <c r="I7">
        <v>339177</v>
      </c>
      <c r="J7" s="4">
        <f>I7/I5</f>
        <v>0.9833611661969871</v>
      </c>
      <c r="K7" s="2">
        <v>222548.804741478</v>
      </c>
    </row>
    <row r="8" spans="1:11" x14ac:dyDescent="0.35">
      <c r="F8" t="s">
        <v>10</v>
      </c>
      <c r="G8" s="2">
        <f>G5-G7</f>
        <v>236616.81014208868</v>
      </c>
      <c r="H8" s="4">
        <f>1-H7</f>
        <v>1.9902264378291235E-2</v>
      </c>
      <c r="I8">
        <f>I5-I7</f>
        <v>5739</v>
      </c>
      <c r="J8" s="4">
        <f>1-J7</f>
        <v>1.6638833803012898E-2</v>
      </c>
      <c r="K8" s="2">
        <f>K5-K7</f>
        <v>37000.381436572003</v>
      </c>
    </row>
    <row r="9" spans="1:11" x14ac:dyDescent="0.35">
      <c r="E9" s="6" t="s">
        <v>11</v>
      </c>
      <c r="F9" s="6"/>
      <c r="G9" s="2">
        <v>482154.24654229701</v>
      </c>
      <c r="H9" s="4">
        <f>1-H5-H10</f>
        <v>3.8974085463557989E-2</v>
      </c>
      <c r="I9">
        <v>1034523</v>
      </c>
      <c r="J9" s="4">
        <f>1-J5-J10</f>
        <v>0.74994943662615066</v>
      </c>
      <c r="K9" s="2">
        <v>281318.15606467001</v>
      </c>
    </row>
    <row r="10" spans="1:11" x14ac:dyDescent="0.35">
      <c r="E10" s="6" t="s">
        <v>12</v>
      </c>
      <c r="F10" s="6"/>
      <c r="G10" s="2">
        <v>56.325250191999999</v>
      </c>
      <c r="H10" s="4">
        <f>G10/G4</f>
        <v>4.5529519453204943E-6</v>
      </c>
      <c r="I10">
        <v>18</v>
      </c>
      <c r="J10" s="4">
        <f>I10/I4</f>
        <v>1.3048612606264639E-5</v>
      </c>
      <c r="K10" s="2">
        <v>2668.181325475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2859810.2758566979</v>
      </c>
      <c r="H13" s="5">
        <f>G13/G5</f>
        <v>0.2405437726409862</v>
      </c>
      <c r="I13" s="1">
        <f>I14+I15</f>
        <v>92827</v>
      </c>
      <c r="J13" s="5">
        <f>I13/I5</f>
        <v>0.26912929524869822</v>
      </c>
      <c r="K13" s="3">
        <f>K14+K15</f>
        <v>19087.476488864999</v>
      </c>
    </row>
    <row r="14" spans="1:11" x14ac:dyDescent="0.35">
      <c r="E14" s="6" t="s">
        <v>15</v>
      </c>
      <c r="F14" s="6"/>
      <c r="G14" s="2">
        <v>2859810.2758566979</v>
      </c>
      <c r="H14" s="4">
        <f>G14/G7</f>
        <v>0.24542835260036719</v>
      </c>
      <c r="I14">
        <v>92827</v>
      </c>
      <c r="J14" s="4">
        <f>I14/I7</f>
        <v>0.27368306223594169</v>
      </c>
      <c r="K14" s="2">
        <v>19087.476488864999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1266935.366316573</v>
      </c>
      <c r="H18" s="4">
        <f>G18/G5</f>
        <v>0.10656420647162859</v>
      </c>
      <c r="I18">
        <v>39566</v>
      </c>
      <c r="J18" s="4">
        <f>I18/I5</f>
        <v>0.1147119878463162</v>
      </c>
      <c r="K18" s="2">
        <v>26727.865266788001</v>
      </c>
    </row>
    <row r="19" spans="2:11" x14ac:dyDescent="0.35">
      <c r="E19" s="6" t="s">
        <v>20</v>
      </c>
      <c r="F19" s="6"/>
      <c r="G19" s="2">
        <v>4533550.8970774859</v>
      </c>
      <c r="H19" s="4">
        <f>G19/G5</f>
        <v>0.38132509888833982</v>
      </c>
      <c r="I19">
        <v>123599</v>
      </c>
      <c r="J19" s="4">
        <f>I19/I5</f>
        <v>0.3583452202855188</v>
      </c>
      <c r="K19" s="2">
        <v>108001.543159252</v>
      </c>
    </row>
    <row r="20" spans="2:11" x14ac:dyDescent="0.35">
      <c r="E20" s="6" t="s">
        <v>21</v>
      </c>
      <c r="F20" s="6"/>
      <c r="G20" s="2">
        <v>6088452.8866748624</v>
      </c>
      <c r="H20" s="4">
        <f>1-H18-H19</f>
        <v>0.51211069464003156</v>
      </c>
      <c r="I20">
        <v>181751</v>
      </c>
      <c r="J20" s="4">
        <f>1-J18-J19</f>
        <v>0.52694279186816506</v>
      </c>
      <c r="K20" s="2">
        <v>124819.77775201001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168600.25038634101</v>
      </c>
      <c r="H22" s="4">
        <f>G22/G20</f>
        <v>2.7691805048756825E-2</v>
      </c>
      <c r="I22">
        <v>6945</v>
      </c>
      <c r="J22" s="4">
        <f>I22/I20</f>
        <v>3.8211619193291919E-2</v>
      </c>
      <c r="K22" s="2">
        <v>8228.5958861090003</v>
      </c>
    </row>
    <row r="23" spans="2:11" x14ac:dyDescent="0.35">
      <c r="F23" t="s">
        <v>24</v>
      </c>
      <c r="G23" s="2">
        <f>G20-G22</f>
        <v>5919852.6362885218</v>
      </c>
      <c r="H23" s="4">
        <f>1-H22</f>
        <v>0.97230819495124321</v>
      </c>
      <c r="I23">
        <f>I20-I22</f>
        <v>174806</v>
      </c>
      <c r="J23" s="4">
        <f>1-J22</f>
        <v>0.96178838080670803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1894467.0571466039</v>
      </c>
      <c r="H26" s="4">
        <f>G26/G5</f>
        <v>0.15934702274387716</v>
      </c>
      <c r="I26">
        <v>57229</v>
      </c>
      <c r="J26" s="4">
        <f>I26/I5</f>
        <v>0.1659215577126025</v>
      </c>
      <c r="K26" s="2">
        <v>97419.414166229006</v>
      </c>
    </row>
    <row r="27" spans="2:11" x14ac:dyDescent="0.35">
      <c r="E27" s="6" t="s">
        <v>27</v>
      </c>
      <c r="F27" s="6"/>
      <c r="G27" s="2">
        <v>9994359.0248988252</v>
      </c>
      <c r="H27" s="4">
        <f>G27/G5</f>
        <v>0.84064346690182934</v>
      </c>
      <c r="I27">
        <v>287658</v>
      </c>
      <c r="J27" s="4">
        <f>I27/I5</f>
        <v>0.83399436384511016</v>
      </c>
      <c r="K27" s="2">
        <v>162129.77201182101</v>
      </c>
    </row>
    <row r="28" spans="2:11" x14ac:dyDescent="0.35">
      <c r="E28" s="6" t="s">
        <v>28</v>
      </c>
      <c r="F28" s="6"/>
      <c r="G28" s="2">
        <v>4.6898480999999999</v>
      </c>
      <c r="H28" s="4">
        <f>G28/G5</f>
        <v>3.9447153701453781E-7</v>
      </c>
      <c r="I28">
        <v>3</v>
      </c>
      <c r="J28" s="4">
        <f>I28/I5</f>
        <v>8.6977698917997432E-6</v>
      </c>
      <c r="K28" s="2">
        <v>0</v>
      </c>
    </row>
    <row r="29" spans="2:11" x14ac:dyDescent="0.35">
      <c r="E29" s="6" t="s">
        <v>29</v>
      </c>
      <c r="F29" s="6"/>
      <c r="G29" s="2">
        <v>108.378175391</v>
      </c>
      <c r="H29" s="4">
        <f>G29/G5</f>
        <v>9.1158827564839319E-6</v>
      </c>
      <c r="I29">
        <v>26</v>
      </c>
      <c r="J29" s="4">
        <f>I29/I5</f>
        <v>7.5380672395597764E-5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13214440.816409277</v>
      </c>
      <c r="H4" s="5"/>
      <c r="I4" s="1">
        <v>4110529</v>
      </c>
      <c r="J4" s="5"/>
      <c r="K4" s="3">
        <v>85817811.119750813</v>
      </c>
    </row>
    <row r="5" spans="1:11" x14ac:dyDescent="0.35">
      <c r="E5" s="6" t="s">
        <v>7</v>
      </c>
      <c r="F5" s="6"/>
      <c r="G5" s="2">
        <v>10383532.193811633</v>
      </c>
      <c r="H5" s="4">
        <f>G5/G4</f>
        <v>0.7857715917057716</v>
      </c>
      <c r="I5">
        <v>383802</v>
      </c>
      <c r="J5" s="4">
        <f>I5/I4</f>
        <v>9.3370463996239897E-2</v>
      </c>
      <c r="K5" s="2">
        <v>5837890.3040204421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10053764.270140463</v>
      </c>
      <c r="H7" s="4">
        <f>G7/G5</f>
        <v>0.9682412576456686</v>
      </c>
      <c r="I7">
        <v>372746</v>
      </c>
      <c r="J7" s="4">
        <f>I7/I5</f>
        <v>0.97119347997144356</v>
      </c>
      <c r="K7" s="2">
        <v>5574186.6572769461</v>
      </c>
    </row>
    <row r="8" spans="1:11" x14ac:dyDescent="0.35">
      <c r="F8" t="s">
        <v>10</v>
      </c>
      <c r="G8" s="2">
        <f>G5-G7</f>
        <v>329767.92367116921</v>
      </c>
      <c r="H8" s="4">
        <f>1-H7</f>
        <v>3.1758742354331404E-2</v>
      </c>
      <c r="I8">
        <f>I5-I7</f>
        <v>11056</v>
      </c>
      <c r="J8" s="4">
        <f>1-J7</f>
        <v>2.8806520028556437E-2</v>
      </c>
      <c r="K8" s="2">
        <f>K5-K7</f>
        <v>263703.64674349595</v>
      </c>
    </row>
    <row r="9" spans="1:11" x14ac:dyDescent="0.35">
      <c r="E9" s="6" t="s">
        <v>11</v>
      </c>
      <c r="F9" s="6"/>
      <c r="G9" s="2">
        <v>2552628.4682333888</v>
      </c>
      <c r="H9" s="4">
        <f>1-H5-H10</f>
        <v>0.19316961676226305</v>
      </c>
      <c r="I9">
        <v>3703159</v>
      </c>
      <c r="J9" s="4">
        <f>1-J5-J10</f>
        <v>0.90089596740468192</v>
      </c>
      <c r="K9" s="2">
        <v>76362708.796152622</v>
      </c>
    </row>
    <row r="10" spans="1:11" x14ac:dyDescent="0.35">
      <c r="E10" s="6" t="s">
        <v>12</v>
      </c>
      <c r="F10" s="6"/>
      <c r="G10" s="2">
        <v>278280.154364257</v>
      </c>
      <c r="H10" s="4">
        <f>G10/G4</f>
        <v>2.1058791531965354E-2</v>
      </c>
      <c r="I10">
        <v>23568</v>
      </c>
      <c r="J10" s="4">
        <f>I10/I4</f>
        <v>5.7335685990781236E-3</v>
      </c>
      <c r="K10" s="2">
        <v>3617212.0195777472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1759682.3309535219</v>
      </c>
      <c r="H13" s="5">
        <f>G13/G5</f>
        <v>0.16946856793127252</v>
      </c>
      <c r="I13" s="1">
        <f>I14+I15</f>
        <v>48715</v>
      </c>
      <c r="J13" s="5">
        <f>I13/I5</f>
        <v>0.12692742612076019</v>
      </c>
      <c r="K13" s="3">
        <f>K14+K15</f>
        <v>1173132.9480918329</v>
      </c>
    </row>
    <row r="14" spans="1:11" x14ac:dyDescent="0.35">
      <c r="E14" s="6" t="s">
        <v>15</v>
      </c>
      <c r="F14" s="6"/>
      <c r="G14" s="2">
        <v>1759682.3309535219</v>
      </c>
      <c r="H14" s="4">
        <f>G14/G7</f>
        <v>0.17502721206421692</v>
      </c>
      <c r="I14">
        <v>48715</v>
      </c>
      <c r="J14" s="4">
        <f>I14/I7</f>
        <v>0.13069221400095507</v>
      </c>
      <c r="K14" s="2">
        <v>1173132.9480918329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1016872.751749397</v>
      </c>
      <c r="H18" s="4">
        <f>G18/G5</f>
        <v>9.7931294743366024E-2</v>
      </c>
      <c r="I18">
        <v>35884</v>
      </c>
      <c r="J18" s="4">
        <f>I18/I5</f>
        <v>9.3496125606432487E-2</v>
      </c>
      <c r="K18" s="2">
        <v>994796.29688347399</v>
      </c>
    </row>
    <row r="19" spans="2:11" x14ac:dyDescent="0.35">
      <c r="E19" s="6" t="s">
        <v>20</v>
      </c>
      <c r="F19" s="6"/>
      <c r="G19" s="2">
        <v>3901534.8131908141</v>
      </c>
      <c r="H19" s="4">
        <f>G19/G5</f>
        <v>0.37574254505764876</v>
      </c>
      <c r="I19">
        <v>119479</v>
      </c>
      <c r="J19" s="4">
        <f>I19/I5</f>
        <v>0.31130374516026493</v>
      </c>
      <c r="K19" s="2">
        <v>1226023.1508968789</v>
      </c>
    </row>
    <row r="20" spans="2:11" x14ac:dyDescent="0.35">
      <c r="E20" s="6" t="s">
        <v>21</v>
      </c>
      <c r="F20" s="6"/>
      <c r="G20" s="2">
        <v>5453477.7810575161</v>
      </c>
      <c r="H20" s="4">
        <f>1-H18-H19</f>
        <v>0.52632616019898526</v>
      </c>
      <c r="I20">
        <v>227543</v>
      </c>
      <c r="J20" s="4">
        <f>1-J18-J19</f>
        <v>0.59520012923330257</v>
      </c>
      <c r="K20" s="2">
        <v>3079905.3206616929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126351.831312365</v>
      </c>
      <c r="H22" s="4">
        <f>G22/G20</f>
        <v>2.3169037517901718E-2</v>
      </c>
      <c r="I22">
        <v>9565</v>
      </c>
      <c r="J22" s="4">
        <f>I22/I20</f>
        <v>4.2036010775985198E-2</v>
      </c>
      <c r="K22" s="2">
        <v>594220.10894761304</v>
      </c>
    </row>
    <row r="23" spans="2:11" x14ac:dyDescent="0.35">
      <c r="F23" t="s">
        <v>24</v>
      </c>
      <c r="G23" s="2">
        <f>G20-G22</f>
        <v>5327125.9497451512</v>
      </c>
      <c r="H23" s="4">
        <f>1-H22</f>
        <v>0.97683096248209833</v>
      </c>
      <c r="I23">
        <f>I20-I22</f>
        <v>217978</v>
      </c>
      <c r="J23" s="4">
        <f>1-J22</f>
        <v>0.95796398922401482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1588209.4537869871</v>
      </c>
      <c r="H26" s="4">
        <f>G26/G5</f>
        <v>0.15295464242250115</v>
      </c>
      <c r="I26">
        <v>59787</v>
      </c>
      <c r="J26" s="4">
        <f>I26/I5</f>
        <v>0.15577563431144184</v>
      </c>
      <c r="K26" s="2">
        <v>719654.82657144999</v>
      </c>
    </row>
    <row r="27" spans="2:11" x14ac:dyDescent="0.35">
      <c r="E27" s="6" t="s">
        <v>27</v>
      </c>
      <c r="F27" s="6"/>
      <c r="G27" s="2">
        <v>8778611.2986598145</v>
      </c>
      <c r="H27" s="4">
        <f>G27/G5</f>
        <v>0.84543593979432963</v>
      </c>
      <c r="I27">
        <v>322548</v>
      </c>
      <c r="J27" s="4">
        <f>I27/I5</f>
        <v>0.84040208232369817</v>
      </c>
      <c r="K27" s="2">
        <v>5039078.3390084077</v>
      </c>
    </row>
    <row r="28" spans="2:11" x14ac:dyDescent="0.35">
      <c r="E28" s="6" t="s">
        <v>28</v>
      </c>
      <c r="F28" s="6"/>
      <c r="G28" s="2">
        <v>2217.633957255</v>
      </c>
      <c r="H28" s="4">
        <f>G28/G5</f>
        <v>2.135722137575365E-4</v>
      </c>
      <c r="I28">
        <v>67</v>
      </c>
      <c r="J28" s="4">
        <f>I28/I5</f>
        <v>1.7456917889953675E-4</v>
      </c>
      <c r="K28" s="2">
        <v>105.946290549</v>
      </c>
    </row>
    <row r="29" spans="2:11" x14ac:dyDescent="0.35">
      <c r="E29" s="6" t="s">
        <v>29</v>
      </c>
      <c r="F29" s="6"/>
      <c r="G29" s="2">
        <v>2737.9936125839999</v>
      </c>
      <c r="H29" s="4">
        <f>G29/G5</f>
        <v>2.636861485550925E-4</v>
      </c>
      <c r="I29">
        <v>435</v>
      </c>
      <c r="J29" s="4">
        <f>I29/I5</f>
        <v>1.1333969077805743E-3</v>
      </c>
      <c r="K29" s="2">
        <v>221.67908689699999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11652322.339926831</v>
      </c>
    </row>
    <row r="3" spans="1:2" x14ac:dyDescent="0.35">
      <c r="A3" t="s">
        <v>32</v>
      </c>
      <c r="B3">
        <f>'NEWT - UK'!$G$8</f>
        <v>236616.81014208868</v>
      </c>
    </row>
    <row r="4" spans="1:2" x14ac:dyDescent="0.35">
      <c r="A4" t="s">
        <v>33</v>
      </c>
      <c r="B4">
        <f>'NEWT - UK'!$G$9</f>
        <v>482154.24654229701</v>
      </c>
    </row>
    <row r="5" spans="1:2" x14ac:dyDescent="0.35">
      <c r="A5" t="s">
        <v>34</v>
      </c>
      <c r="B5">
        <f>'NEWT - UK'!$G$10</f>
        <v>56.325250191999999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339177</v>
      </c>
    </row>
    <row r="16" spans="1:2" x14ac:dyDescent="0.35">
      <c r="A16" t="s">
        <v>32</v>
      </c>
      <c r="B16">
        <f>'NEWT - UK'!$I$8</f>
        <v>5739</v>
      </c>
    </row>
    <row r="17" spans="1:2" x14ac:dyDescent="0.35">
      <c r="A17" t="s">
        <v>33</v>
      </c>
      <c r="B17">
        <f>'NEWT - UK'!$I$9</f>
        <v>1034523</v>
      </c>
    </row>
    <row r="18" spans="1:2" x14ac:dyDescent="0.35">
      <c r="A18" t="s">
        <v>34</v>
      </c>
      <c r="B18">
        <f>'NEWT - UK'!$I$10</f>
        <v>18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1266935.366316573</v>
      </c>
    </row>
    <row r="28" spans="1:2" x14ac:dyDescent="0.35">
      <c r="A28" t="s">
        <v>37</v>
      </c>
      <c r="B28">
        <f>'NEWT - UK'!$G$19</f>
        <v>4533550.8970774859</v>
      </c>
    </row>
    <row r="29" spans="1:2" x14ac:dyDescent="0.35">
      <c r="A29" t="s">
        <v>38</v>
      </c>
      <c r="B29">
        <f>'NEWT - UK'!$G$22</f>
        <v>168600.25038634101</v>
      </c>
    </row>
    <row r="30" spans="1:2" x14ac:dyDescent="0.35">
      <c r="A30" t="s">
        <v>39</v>
      </c>
      <c r="B30">
        <f>'NEWT - UK'!$G$23</f>
        <v>5919852.6362885218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1894467.0571466039</v>
      </c>
    </row>
    <row r="41" spans="1:2" x14ac:dyDescent="0.35">
      <c r="A41" t="s">
        <v>42</v>
      </c>
      <c r="B41">
        <f>'NEWT - UK'!$G$27</f>
        <v>9994359.0248988252</v>
      </c>
    </row>
    <row r="42" spans="1:2" x14ac:dyDescent="0.35">
      <c r="A42" t="s">
        <v>43</v>
      </c>
      <c r="B42">
        <f>'NEWT - UK'!$G$28</f>
        <v>4.6898480999999999</v>
      </c>
    </row>
    <row r="43" spans="1:2" x14ac:dyDescent="0.35">
      <c r="A43" t="s">
        <v>44</v>
      </c>
      <c r="B43">
        <f>'NEWT - UK'!$G$29</f>
        <v>108.378175391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2025-05-27T16:12:39Z</dcterms:created>
  <dcterms:modified xsi:type="dcterms:W3CDTF">2025-05-27T16:12:39Z</dcterms:modified>
</cp:coreProperties>
</file>