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02DC357E-FE91-4108-81E5-257900117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<sst xmlns="http://schemas.openxmlformats.org/spreadsheetml/2006/main" count="82" uniqueCount="45">
  <si>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November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</si>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</sst>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12741247.193073517</c:v>
                </c:pt>
                <c:pt idx="1">
                  <c:v>227133.49412880652</c:v>
                </c:pt>
                <c:pt idx="2">
                  <c:v>602308.99656499096</c:v>
                </c:pt>
                <c:pt idx="3">
                  <c:v>171.665890711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52-4191-A31A-0FA7C32F1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365163</c:v>
                </c:pt>
                <c:pt idx="1">
                  <c:v>6733</c:v>
                </c:pt>
                <c:pt idx="2">
                  <c:v>1129416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47-4F5E-9932-CBDB67D7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1220917.1827579399</c:v>
                </c:pt>
                <c:pt idx="1">
                  <c:v>5097690.2003611755</c:v>
                </c:pt>
                <c:pt idx="2">
                  <c:v>444578.46679441002</c:v>
                </c:pt>
                <c:pt idx="3">
                  <c:v>6205194.8372887978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A81-41A1-B647-1C7A92A80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2160521.7436823151</c:v>
                </c:pt>
                <c:pt idx="1">
                  <c:v>10807259.250124585</c:v>
                </c:pt>
                <c:pt idx="2">
                  <c:v>14.756952</c:v>
                </c:pt>
                <c:pt idx="3">
                  <c:v>584.93644342499999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3C-475C-85F6-C45B18F23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13570861.349658024</v>
      </c>
      <c r="H4" s="5"/>
      <c r="I4" s="1">
        <v>1501331</v>
      </c>
      <c r="J4" s="5"/>
      <c r="K4" s="3">
        <v>776739.39799749199</v>
      </c>
    </row>
    <row r="5" spans="1:11" x14ac:dyDescent="0.25">
      <c r="E5" s="6" t="s">
        <v>7</v>
      </c>
      <c r="F5" s="6"/>
      <c r="G5" s="2">
        <v>12968380.687202323</v>
      </c>
      <c r="H5" s="4">
        <f>G5/G4</f>
        <v>0.95560483252075357</v>
      </c>
      <c r="I5">
        <v>371896</v>
      </c>
      <c r="J5" s="4">
        <f>I5/I4</f>
        <v>0.24771086455951419</v>
      </c>
      <c r="K5" s="2">
        <v>251509.07778376501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12741247.193073517</v>
      </c>
      <c r="H7" s="4">
        <f>G7/G5</f>
        <v>0.98248559325892171</v>
      </c>
      <c r="I7">
        <v>365163</v>
      </c>
      <c r="J7" s="4">
        <f>I7/I5</f>
        <v>0.98189547615462391</v>
      </c>
      <c r="K7" s="2">
        <v>208450.794674968</v>
      </c>
    </row>
    <row r="8" spans="1:11" x14ac:dyDescent="0.25">
      <c r="F8" t="s">
        <v>10</v>
      </c>
      <c r="G8" s="2">
        <f>G5-G7</f>
        <v>227133.49412880652</v>
      </c>
      <c r="H8" s="4">
        <f>1-H7</f>
        <v>1.7514406741078292E-2</v>
      </c>
      <c r="I8">
        <f>I5-I7</f>
        <v>6733</v>
      </c>
      <c r="J8" s="4">
        <f>1-J7</f>
        <v>1.8104523845376086E-2</v>
      </c>
      <c r="K8" s="2">
        <f>K5-K7</f>
        <v>43058.283108797012</v>
      </c>
    </row>
    <row r="9" spans="1:11" x14ac:dyDescent="0.25">
      <c r="E9" s="6" t="s">
        <v>11</v>
      </c>
      <c r="F9" s="6"/>
      <c r="G9" s="2">
        <v>602308.99656499096</v>
      </c>
      <c r="H9" s="4">
        <f>1-H5-H10</f>
        <v>4.4382517884921653E-2</v>
      </c>
      <c r="I9">
        <v>1129416</v>
      </c>
      <c r="J9" s="4">
        <f>1-J5-J10</f>
        <v>0.7522764800034103</v>
      </c>
      <c r="K9" s="2">
        <v>524278.78386711399</v>
      </c>
    </row>
    <row r="10" spans="1:11" x14ac:dyDescent="0.25">
      <c r="E10" s="6" t="s">
        <v>12</v>
      </c>
      <c r="F10" s="6"/>
      <c r="G10" s="2">
        <v>171.665890711</v>
      </c>
      <c r="H10" s="4">
        <f>G10/G4</f>
        <v>1.2649594324779236E-5</v>
      </c>
      <c r="I10">
        <v>19</v>
      </c>
      <c r="J10" s="4">
        <f>I10/I4</f>
        <v>1.2655437075501671E-5</v>
      </c>
      <c r="K10" s="2">
        <v>951.53634661299998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3179131.9222151842</v>
      </c>
      <c r="H13" s="5">
        <f>G13/G5</f>
        <v>0.24514486418126735</v>
      </c>
      <c r="I13" s="1">
        <f>I14+I15</f>
        <v>101032</v>
      </c>
      <c r="J13" s="5">
        <f>I13/I5</f>
        <v>0.27166734786069224</v>
      </c>
      <c r="K13" s="3">
        <f>K14+K15</f>
        <v>55585.125820829002</v>
      </c>
    </row>
    <row r="14" spans="1:11" x14ac:dyDescent="0.25">
      <c r="E14" s="6" t="s">
        <v>15</v>
      </c>
      <c r="F14" s="6"/>
      <c r="G14" s="2">
        <v>3179131.9222151842</v>
      </c>
      <c r="H14" s="4">
        <f>G14/G7</f>
        <v>0.24951497086905633</v>
      </c>
      <c r="I14">
        <v>101032</v>
      </c>
      <c r="J14" s="4">
        <f>I14/I7</f>
        <v>0.27667644312266026</v>
      </c>
      <c r="K14" s="2">
        <v>55585.125820829002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1220917.1827579399</v>
      </c>
      <c r="H18" s="4">
        <f>G18/G5</f>
        <v>9.4145692681799981E-2</v>
      </c>
      <c r="I18">
        <v>38957</v>
      </c>
      <c r="J18" s="4">
        <f>I18/I5</f>
        <v>0.10475240389786392</v>
      </c>
      <c r="K18" s="2">
        <v>52573.332519973002</v>
      </c>
    </row>
    <row r="19" spans="2:11" x14ac:dyDescent="0.25">
      <c r="E19" s="6" t="s">
        <v>20</v>
      </c>
      <c r="F19" s="6"/>
      <c r="G19" s="2">
        <v>5097690.2003611755</v>
      </c>
      <c r="H19" s="4">
        <f>G19/G5</f>
        <v>0.39308610098034558</v>
      </c>
      <c r="I19">
        <v>140995</v>
      </c>
      <c r="J19" s="4">
        <f>I19/I5</f>
        <v>0.37912480908641127</v>
      </c>
      <c r="K19" s="2">
        <v>82201.788051637996</v>
      </c>
    </row>
    <row r="20" spans="2:11" x14ac:dyDescent="0.25">
      <c r="E20" s="6" t="s">
        <v>21</v>
      </c>
      <c r="F20" s="6"/>
      <c r="G20" s="2">
        <v>6649773.3040832076</v>
      </c>
      <c r="H20" s="4">
        <f>1-H18-H19</f>
        <v>0.51276820633785447</v>
      </c>
      <c r="I20">
        <v>191944</v>
      </c>
      <c r="J20" s="4">
        <f>1-J18-J19</f>
        <v>0.51612278701572478</v>
      </c>
      <c r="K20" s="2">
        <v>116733.957212154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444578.46679441002</v>
      </c>
      <c r="H22" s="4">
        <f>G22/G20</f>
        <v>6.6856183882452402E-2</v>
      </c>
      <c r="I22">
        <v>13696</v>
      </c>
      <c r="J22" s="4">
        <f>I22/I20</f>
        <v>7.1354144958946361E-2</v>
      </c>
      <c r="K22" s="2">
        <v>7789.326106474</v>
      </c>
    </row>
    <row r="23" spans="2:11" x14ac:dyDescent="0.25">
      <c r="F23" t="s">
        <v>24</v>
      </c>
      <c r="G23" s="2">
        <f>G20-G22</f>
        <v>6205194.8372887978</v>
      </c>
      <c r="H23" s="4">
        <f>1-H22</f>
        <v>0.9331438161175476</v>
      </c>
      <c r="I23">
        <f>I20-I22</f>
        <v>178248</v>
      </c>
      <c r="J23" s="4">
        <f>1-J22</f>
        <v>0.92864585504105368</v>
      </c>
      <c r="K23" s="2">
        <f>K20-K22</f>
        <v>108944.63110567999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2160521.7436823151</v>
      </c>
      <c r="H26" s="4">
        <f>G26/G5</f>
        <v>0.16659919197270309</v>
      </c>
      <c r="I26">
        <v>67502</v>
      </c>
      <c r="J26" s="4">
        <f>I26/I5</f>
        <v>0.18150773334480608</v>
      </c>
      <c r="K26" s="2">
        <v>67674.049868414993</v>
      </c>
    </row>
    <row r="27" spans="2:11" x14ac:dyDescent="0.25">
      <c r="E27" s="6" t="s">
        <v>27</v>
      </c>
      <c r="F27" s="6"/>
      <c r="G27" s="2">
        <v>10807259.250124585</v>
      </c>
      <c r="H27" s="4">
        <f>G27/G5</f>
        <v>0.83335456529199414</v>
      </c>
      <c r="I27">
        <v>304326</v>
      </c>
      <c r="J27" s="4">
        <f>I27/I5</f>
        <v>0.81830941983780414</v>
      </c>
      <c r="K27" s="2">
        <v>183766.058784077</v>
      </c>
    </row>
    <row r="28" spans="2:11" x14ac:dyDescent="0.25">
      <c r="E28" s="6" t="s">
        <v>28</v>
      </c>
      <c r="F28" s="6"/>
      <c r="G28" s="2">
        <v>14.756952</v>
      </c>
      <c r="H28" s="4">
        <f>G28/G5</f>
        <v>1.1379178600580954E-6</v>
      </c>
      <c r="I28">
        <v>3</v>
      </c>
      <c r="J28" s="4">
        <f>I28/I5</f>
        <v>8.0667713554327017E-6</v>
      </c>
      <c r="K28" s="2">
        <v>0</v>
      </c>
    </row>
    <row r="29" spans="2:11" x14ac:dyDescent="0.25">
      <c r="E29" s="6" t="s">
        <v>29</v>
      </c>
      <c r="F29" s="6"/>
      <c r="G29" s="2">
        <v>584.93644342499999</v>
      </c>
      <c r="H29" s="4">
        <f>G29/G5</f>
        <v>4.5104817442800461E-5</v>
      </c>
      <c r="I29">
        <v>65</v>
      </c>
      <c r="J29" s="4">
        <f>I29/I5</f>
        <v>1.7478004603437521E-4</v>
      </c>
      <c r="K29" s="2">
        <v>68.969131273000002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15351375.64521154</v>
      </c>
      <c r="H4" s="5"/>
      <c r="I4" s="1">
        <v>3929505</v>
      </c>
      <c r="J4" s="5"/>
      <c r="K4" s="3">
        <v>104630408.47077931</v>
      </c>
    </row>
    <row r="5" spans="1:11" x14ac:dyDescent="0.25">
      <c r="E5" s="6" t="s">
        <v>7</v>
      </c>
      <c r="F5" s="6"/>
      <c r="G5" s="2">
        <v>11100251.900403228</v>
      </c>
      <c r="H5" s="4">
        <f>G5/G4</f>
        <v>0.72307864499854513</v>
      </c>
      <c r="I5">
        <v>405851</v>
      </c>
      <c r="J5" s="4">
        <f>I5/I4</f>
        <v>0.10328298348010755</v>
      </c>
      <c r="K5" s="2">
        <v>4158724.1819159752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10733125.672624379</v>
      </c>
      <c r="H7" s="4">
        <f>G7/G5</f>
        <v>0.96692631563023246</v>
      </c>
      <c r="I7">
        <v>393657</v>
      </c>
      <c r="J7" s="4">
        <f>I7/I5</f>
        <v>0.96995449068746908</v>
      </c>
      <c r="K7" s="2">
        <v>3493185.7332722582</v>
      </c>
    </row>
    <row r="8" spans="1:11" x14ac:dyDescent="0.25">
      <c r="F8" t="s">
        <v>10</v>
      </c>
      <c r="G8" s="2">
        <f>G5-G7</f>
        <v>367126.22777884826</v>
      </c>
      <c r="H8" s="4">
        <f>1-H7</f>
        <v>3.3073684369767542E-2</v>
      </c>
      <c r="I8">
        <f>I5-I7</f>
        <v>12194</v>
      </c>
      <c r="J8" s="4">
        <f>1-J7</f>
        <v>3.0045509312530916E-2</v>
      </c>
      <c r="K8" s="2">
        <f>K5-K7</f>
        <v>665538.44864371698</v>
      </c>
    </row>
    <row r="9" spans="1:11" x14ac:dyDescent="0.25">
      <c r="E9" s="6" t="s">
        <v>11</v>
      </c>
      <c r="F9" s="6"/>
      <c r="G9" s="2">
        <v>3937692.3582039992</v>
      </c>
      <c r="H9" s="4">
        <f>1-H5-H10</f>
        <v>0.25650420191706158</v>
      </c>
      <c r="I9">
        <v>3499786</v>
      </c>
      <c r="J9" s="4">
        <f>1-J5-J10</f>
        <v>0.89064296902536066</v>
      </c>
      <c r="K9" s="2">
        <v>96601207.124692529</v>
      </c>
    </row>
    <row r="10" spans="1:11" x14ac:dyDescent="0.25">
      <c r="E10" s="6" t="s">
        <v>12</v>
      </c>
      <c r="F10" s="6"/>
      <c r="G10" s="2">
        <v>313431.386604311</v>
      </c>
      <c r="H10" s="4">
        <f>G10/G4</f>
        <v>2.0417153084393302E-2</v>
      </c>
      <c r="I10">
        <v>23868</v>
      </c>
      <c r="J10" s="4">
        <f>I10/I4</f>
        <v>6.074047494531754E-3</v>
      </c>
      <c r="K10" s="2">
        <v>3870477.1641708072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1874391.290823464</v>
      </c>
      <c r="H13" s="5">
        <f>G13/G5</f>
        <v>0.16886024818548262</v>
      </c>
      <c r="I13" s="1">
        <f>I14+I15</f>
        <v>52486</v>
      </c>
      <c r="J13" s="5">
        <f>I13/I5</f>
        <v>0.1293233230914794</v>
      </c>
      <c r="K13" s="3">
        <f>K14+K15</f>
        <v>730834.61443659605</v>
      </c>
    </row>
    <row r="14" spans="1:11" x14ac:dyDescent="0.25">
      <c r="E14" s="6" t="s">
        <v>15</v>
      </c>
      <c r="F14" s="6"/>
      <c r="G14" s="2">
        <v>1874391.290823464</v>
      </c>
      <c r="H14" s="4">
        <f>G14/G7</f>
        <v>0.17463610769081331</v>
      </c>
      <c r="I14">
        <v>52486</v>
      </c>
      <c r="J14" s="4">
        <f>I14/I7</f>
        <v>0.13332926888128499</v>
      </c>
      <c r="K14" s="2">
        <v>730834.61443659605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1164669.8314728041</v>
      </c>
      <c r="H18" s="4">
        <f>G18/G5</f>
        <v>0.10492282895224173</v>
      </c>
      <c r="I18">
        <v>39846</v>
      </c>
      <c r="J18" s="4">
        <f>I18/I5</f>
        <v>9.8178888311227522E-2</v>
      </c>
      <c r="K18" s="2">
        <v>568590.52715452202</v>
      </c>
    </row>
    <row r="19" spans="2:11" x14ac:dyDescent="0.25">
      <c r="E19" s="6" t="s">
        <v>20</v>
      </c>
      <c r="F19" s="6"/>
      <c r="G19" s="2">
        <v>4588037.8839809643</v>
      </c>
      <c r="H19" s="4">
        <f>G19/G5</f>
        <v>0.41332736636492901</v>
      </c>
      <c r="I19">
        <v>135999</v>
      </c>
      <c r="J19" s="4">
        <f>I19/I5</f>
        <v>0.3350958849429963</v>
      </c>
      <c r="K19" s="2">
        <v>807833.72273891</v>
      </c>
    </row>
    <row r="20" spans="2:11" x14ac:dyDescent="0.25">
      <c r="E20" s="6" t="s">
        <v>21</v>
      </c>
      <c r="F20" s="6"/>
      <c r="G20" s="2">
        <v>5346303.1629298683</v>
      </c>
      <c r="H20" s="4">
        <f>1-H18-H19</f>
        <v>0.4817498046828293</v>
      </c>
      <c r="I20">
        <v>229937</v>
      </c>
      <c r="J20" s="4">
        <f>1-J18-J19</f>
        <v>0.56672522674577608</v>
      </c>
      <c r="K20" s="2">
        <v>2670144.6899512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337974.91184894799</v>
      </c>
      <c r="H22" s="4">
        <f>G22/G20</f>
        <v>6.3216563211827254E-2</v>
      </c>
      <c r="I22">
        <v>17040</v>
      </c>
      <c r="J22" s="4">
        <f>I22/I20</f>
        <v>7.4107255465627547E-2</v>
      </c>
      <c r="K22" s="2">
        <v>423222.83457384899</v>
      </c>
    </row>
    <row r="23" spans="2:11" x14ac:dyDescent="0.25">
      <c r="F23" t="s">
        <v>24</v>
      </c>
      <c r="G23" s="2">
        <f>G20-G22</f>
        <v>5008328.25108092</v>
      </c>
      <c r="H23" s="4">
        <f>1-H22</f>
        <v>0.93678343678817277</v>
      </c>
      <c r="I23">
        <f>I20-I22</f>
        <v>212897</v>
      </c>
      <c r="J23" s="4">
        <f>1-J22</f>
        <v>0.92589274453437242</v>
      </c>
      <c r="K23" s="2">
        <f>K20-K22</f>
        <v>2246921.8553773509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1656435.050354602</v>
      </c>
      <c r="H26" s="4">
        <f>G26/G5</f>
        <v>0.14922499644304743</v>
      </c>
      <c r="I26">
        <v>62911</v>
      </c>
      <c r="J26" s="4">
        <f>I26/I5</f>
        <v>0.15501008990984377</v>
      </c>
      <c r="K26" s="2">
        <v>732222.56448033999</v>
      </c>
    </row>
    <row r="27" spans="2:11" x14ac:dyDescent="0.25">
      <c r="E27" s="6" t="s">
        <v>27</v>
      </c>
      <c r="F27" s="6"/>
      <c r="G27" s="2">
        <v>9429419.3446172662</v>
      </c>
      <c r="H27" s="4">
        <f>G27/G5</f>
        <v>0.84947796043031543</v>
      </c>
      <c r="I27">
        <v>341511</v>
      </c>
      <c r="J27" s="4">
        <f>I27/I5</f>
        <v>0.84146891346824326</v>
      </c>
      <c r="K27" s="2">
        <v>3425925.8492724709</v>
      </c>
    </row>
    <row r="28" spans="2:11" x14ac:dyDescent="0.25">
      <c r="E28" s="6" t="s">
        <v>28</v>
      </c>
      <c r="F28" s="6"/>
      <c r="G28" s="2">
        <v>1518.3602004320001</v>
      </c>
      <c r="H28" s="4">
        <f>G28/G5</f>
        <v>1.3678610305923274E-4</v>
      </c>
      <c r="I28">
        <v>45</v>
      </c>
      <c r="J28" s="4">
        <f>I28/I5</f>
        <v>1.1087813015121314E-4</v>
      </c>
      <c r="K28" s="2">
        <v>105.323444284</v>
      </c>
    </row>
    <row r="29" spans="2:11" x14ac:dyDescent="0.25">
      <c r="E29" s="6" t="s">
        <v>29</v>
      </c>
      <c r="F29" s="6"/>
      <c r="G29" s="2">
        <v>4470.9292552919997</v>
      </c>
      <c r="H29" s="4">
        <f>G29/G5</f>
        <v>4.0277727887685043E-4</v>
      </c>
      <c r="I29">
        <v>798</v>
      </c>
      <c r="J29" s="4">
        <f>I29/I5</f>
        <v>1.9662388413481794E-3</v>
      </c>
      <c r="K29" s="2">
        <v>198.218893221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12741247.193073517</v>
      </c>
    </row>
    <row r="3" spans="1:2" x14ac:dyDescent="0.25">
      <c r="A3" t="s">
        <v>32</v>
      </c>
      <c r="B3">
        <f>'NEWT - UK'!$G$8</f>
        <v>227133.49412880652</v>
      </c>
    </row>
    <row r="4" spans="1:2" x14ac:dyDescent="0.25">
      <c r="A4" t="s">
        <v>33</v>
      </c>
      <c r="B4">
        <f>'NEWT - UK'!$G$9</f>
        <v>602308.99656499096</v>
      </c>
    </row>
    <row r="5" spans="1:2" x14ac:dyDescent="0.25">
      <c r="A5" t="s">
        <v>34</v>
      </c>
      <c r="B5">
        <f>'NEWT - UK'!$G$10</f>
        <v>171.665890711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365163</v>
      </c>
    </row>
    <row r="16" spans="1:2" x14ac:dyDescent="0.25">
      <c r="A16" t="s">
        <v>32</v>
      </c>
      <c r="B16">
        <f>'NEWT - UK'!$I$8</f>
        <v>6733</v>
      </c>
    </row>
    <row r="17" spans="1:2" x14ac:dyDescent="0.25">
      <c r="A17" t="s">
        <v>33</v>
      </c>
      <c r="B17">
        <f>'NEWT - UK'!$I$9</f>
        <v>1129416</v>
      </c>
    </row>
    <row r="18" spans="1:2" x14ac:dyDescent="0.25">
      <c r="A18" t="s">
        <v>34</v>
      </c>
      <c r="B18">
        <f>'NEWT - UK'!$I$10</f>
        <v>19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1220917.1827579399</v>
      </c>
    </row>
    <row r="28" spans="1:2" x14ac:dyDescent="0.25">
      <c r="A28" t="s">
        <v>37</v>
      </c>
      <c r="B28">
        <f>'NEWT - UK'!$G$19</f>
        <v>5097690.2003611755</v>
      </c>
    </row>
    <row r="29" spans="1:2" x14ac:dyDescent="0.25">
      <c r="A29" t="s">
        <v>38</v>
      </c>
      <c r="B29">
        <f>'NEWT - UK'!$G$22</f>
        <v>444578.46679441002</v>
      </c>
    </row>
    <row r="30" spans="1:2" x14ac:dyDescent="0.25">
      <c r="A30" t="s">
        <v>39</v>
      </c>
      <c r="B30">
        <f>'NEWT - UK'!$G$23</f>
        <v>6205194.8372887978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2160521.7436823151</v>
      </c>
    </row>
    <row r="41" spans="1:2" x14ac:dyDescent="0.25">
      <c r="A41" t="s">
        <v>42</v>
      </c>
      <c r="B41">
        <f>'NEWT - UK'!$G$27</f>
        <v>10807259.250124585</v>
      </c>
    </row>
    <row r="42" spans="1:2" x14ac:dyDescent="0.25">
      <c r="A42" t="s">
        <v>43</v>
      </c>
      <c r="B42">
        <f>'NEWT - UK'!$G$28</f>
        <v>14.756952</v>
      </c>
    </row>
    <row r="43" spans="1:2" x14ac:dyDescent="0.25">
      <c r="A43" t="s">
        <v>44</v>
      </c>
      <c r="B43">
        <f>'NEWT - UK'!$G$29</f>
        <v>584.93644342499999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2025-11-25T08:27:23Z</dcterms:created>
  <dcterms:modified xsi:type="dcterms:W3CDTF">2025-11-25T08:27:23Z</dcterms:modified>
</cp:coreProperties>
</file>