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C4F11F28-B461-4C7F-9446-21C3B87661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20" i="5"/>
  <c r="H20" i="5"/>
  <c r="J19" i="5"/>
  <c r="H19" i="5"/>
  <c r="J18" i="5"/>
  <c r="H18" i="5"/>
  <c r="J14" i="5"/>
  <c r="H14" i="5"/>
  <c r="K13" i="5"/>
  <c r="J13" i="5"/>
  <c r="I13" i="5"/>
  <c r="H13" i="5"/>
  <c r="G13" i="5"/>
  <c r="J10" i="5"/>
  <c r="H10" i="5"/>
  <c r="J9" i="5"/>
  <c r="K8" i="5"/>
  <c r="I8" i="5"/>
  <c r="J15" i="5" s="1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20" i="2"/>
  <c r="H20" i="2"/>
  <c r="J19" i="2"/>
  <c r="H19" i="2"/>
  <c r="J18" i="2"/>
  <c r="H18" i="2"/>
  <c r="J15" i="2"/>
  <c r="J14" i="2"/>
  <c r="H14" i="2"/>
  <c r="K13" i="2"/>
  <c r="I13" i="2"/>
  <c r="J13" i="2" s="1"/>
  <c r="G13" i="2"/>
  <c r="H13" i="2" s="1"/>
  <c r="J10" i="2"/>
  <c r="H10" i="2"/>
  <c r="H9" i="2" s="1"/>
  <c r="K8" i="2"/>
  <c r="I8" i="2"/>
  <c r="B16" i="3" s="1"/>
  <c r="H8" i="2"/>
  <c r="G8" i="2"/>
  <c r="B3" i="3" s="1"/>
  <c r="J7" i="2"/>
  <c r="J8" i="2" s="1"/>
  <c r="H7" i="2"/>
  <c r="J5" i="2"/>
  <c r="J9" i="2" s="1"/>
  <c r="H5" i="2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<sst xmlns="http://schemas.openxmlformats.org/spreadsheetml/2006/main" count="82" uniqueCount="45">
  <si>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18 April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</si>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</sst>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10927686.333026802</c:v>
                </c:pt>
                <c:pt idx="1">
                  <c:v>234453.27871261723</c:v>
                </c:pt>
                <c:pt idx="2">
                  <c:v>471537.463183794</c:v>
                </c:pt>
                <c:pt idx="3">
                  <c:v>38.812437785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AF-449C-B3C2-57C64AA27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321422</c:v>
                </c:pt>
                <c:pt idx="1">
                  <c:v>5925</c:v>
                </c:pt>
                <c:pt idx="2">
                  <c:v>977015</c:v>
                </c:pt>
                <c:pt idx="3">
                  <c:v>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627-4124-8EE1-7DA259B0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1251387.3697516499</c:v>
                </c:pt>
                <c:pt idx="1">
                  <c:v>4110039.550508616</c:v>
                </c:pt>
                <c:pt idx="2">
                  <c:v>144066.41518940401</c:v>
                </c:pt>
                <c:pt idx="3">
                  <c:v>5656646.276289749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488-4DFA-99FE-E2FB3D423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1905000.0676365891</c:v>
                </c:pt>
                <c:pt idx="1">
                  <c:v>9253908.8323230483</c:v>
                </c:pt>
                <c:pt idx="2">
                  <c:v>35.838161472000003</c:v>
                </c:pt>
                <c:pt idx="3">
                  <c:v>3194.873618311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48E-488B-8D55-9B7EC36E7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11633715.887360997</v>
      </c>
      <c r="H4" s="5"/>
      <c r="I4" s="1">
        <v>1304377</v>
      </c>
      <c r="J4" s="5"/>
      <c r="K4" s="3">
        <v>513313.04619066103</v>
      </c>
    </row>
    <row r="5" spans="1:11" x14ac:dyDescent="0.25">
      <c r="E5" s="6" t="s">
        <v>7</v>
      </c>
      <c r="F5" s="6"/>
      <c r="G5" s="2">
        <v>11162139.611739419</v>
      </c>
      <c r="H5" s="4">
        <f>G5/G4</f>
        <v>0.95946469037172344</v>
      </c>
      <c r="I5">
        <v>327347</v>
      </c>
      <c r="J5" s="4">
        <f>I5/I4</f>
        <v>0.25096042018526854</v>
      </c>
      <c r="K5" s="2">
        <v>276343.436982046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10927686.333026802</v>
      </c>
      <c r="H7" s="4">
        <f>G7/G5</f>
        <v>0.9789956686739486</v>
      </c>
      <c r="I7">
        <v>321422</v>
      </c>
      <c r="J7" s="4">
        <f>I7/I5</f>
        <v>0.98189994104115819</v>
      </c>
      <c r="K7" s="2">
        <v>245422.33069586399</v>
      </c>
    </row>
    <row r="8" spans="1:11" x14ac:dyDescent="0.25">
      <c r="F8" t="s">
        <v>10</v>
      </c>
      <c r="G8" s="2">
        <f>G5-G7</f>
        <v>234453.27871261723</v>
      </c>
      <c r="H8" s="4">
        <f>1-H7</f>
        <v>2.1004331326051395E-2</v>
      </c>
      <c r="I8">
        <f>I5-I7</f>
        <v>5925</v>
      </c>
      <c r="J8" s="4">
        <f>1-J7</f>
        <v>1.8100058958841814E-2</v>
      </c>
      <c r="K8" s="2">
        <f>K5-K7</f>
        <v>30921.10628618201</v>
      </c>
    </row>
    <row r="9" spans="1:11" x14ac:dyDescent="0.25">
      <c r="E9" s="6" t="s">
        <v>11</v>
      </c>
      <c r="F9" s="6"/>
      <c r="G9" s="2">
        <v>471537.463183794</v>
      </c>
      <c r="H9" s="4">
        <f>1-H5-H10</f>
        <v>4.0531973425281684E-2</v>
      </c>
      <c r="I9">
        <v>977015</v>
      </c>
      <c r="J9" s="4">
        <f>1-J5-J10</f>
        <v>0.74902808007194233</v>
      </c>
      <c r="K9" s="2">
        <v>236709.21933416001</v>
      </c>
    </row>
    <row r="10" spans="1:11" x14ac:dyDescent="0.25">
      <c r="E10" s="6" t="s">
        <v>12</v>
      </c>
      <c r="F10" s="6"/>
      <c r="G10" s="2">
        <v>38.812437785</v>
      </c>
      <c r="H10" s="4">
        <f>G10/G4</f>
        <v>3.3362029948802752E-6</v>
      </c>
      <c r="I10">
        <v>15</v>
      </c>
      <c r="J10" s="4">
        <f>I10/I4</f>
        <v>1.1499742789086284E-5</v>
      </c>
      <c r="K10" s="2">
        <v>260.38987445499998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2863399.6744594481</v>
      </c>
      <c r="H13" s="5">
        <f>G13/G5</f>
        <v>0.25652784986204258</v>
      </c>
      <c r="I13" s="1">
        <f>I14+I15</f>
        <v>91269</v>
      </c>
      <c r="J13" s="5">
        <f>I13/I5</f>
        <v>0.27881422466068118</v>
      </c>
      <c r="K13" s="3">
        <f>K14+K15</f>
        <v>20459.207883392999</v>
      </c>
    </row>
    <row r="14" spans="1:11" x14ac:dyDescent="0.25">
      <c r="E14" s="6" t="s">
        <v>15</v>
      </c>
      <c r="F14" s="6"/>
      <c r="G14" s="2">
        <v>2863399.6744594481</v>
      </c>
      <c r="H14" s="4">
        <f>G14/G7</f>
        <v>0.26203164944489488</v>
      </c>
      <c r="I14">
        <v>91269</v>
      </c>
      <c r="J14" s="4">
        <f>I14/I7</f>
        <v>0.28395380527779679</v>
      </c>
      <c r="K14" s="2">
        <v>20459.207883392999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1251387.3697516499</v>
      </c>
      <c r="H18" s="4">
        <f>G18/G5</f>
        <v>0.1121099908511755</v>
      </c>
      <c r="I18">
        <v>39827</v>
      </c>
      <c r="J18" s="4">
        <f>I18/I5</f>
        <v>0.12166599968840405</v>
      </c>
      <c r="K18" s="2">
        <v>17651.025339055999</v>
      </c>
    </row>
    <row r="19" spans="2:11" x14ac:dyDescent="0.25">
      <c r="E19" s="6" t="s">
        <v>20</v>
      </c>
      <c r="F19" s="6"/>
      <c r="G19" s="2">
        <v>4110039.550508616</v>
      </c>
      <c r="H19" s="4">
        <f>G19/G5</f>
        <v>0.36821251959490048</v>
      </c>
      <c r="I19">
        <v>113246</v>
      </c>
      <c r="J19" s="4">
        <f>I19/I5</f>
        <v>0.34595093280219463</v>
      </c>
      <c r="K19" s="2">
        <v>96980.200766319002</v>
      </c>
    </row>
    <row r="20" spans="2:11" x14ac:dyDescent="0.25">
      <c r="E20" s="6" t="s">
        <v>21</v>
      </c>
      <c r="F20" s="6"/>
      <c r="G20" s="2">
        <v>5800712.691479153</v>
      </c>
      <c r="H20" s="4">
        <f>1-H18-H19</f>
        <v>0.51967748955392401</v>
      </c>
      <c r="I20">
        <v>174274</v>
      </c>
      <c r="J20" s="4">
        <f>1-J18-J19</f>
        <v>0.53238306750940123</v>
      </c>
      <c r="K20" s="2">
        <v>161712.21087667099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144066.41518940401</v>
      </c>
      <c r="H22" s="4">
        <f>G22/G20</f>
        <v>2.4835985309361666E-2</v>
      </c>
      <c r="I22">
        <v>6422</v>
      </c>
      <c r="J22" s="4">
        <f>I22/I20</f>
        <v>3.6850017788080836E-2</v>
      </c>
      <c r="K22" s="2">
        <v>10016.187917076</v>
      </c>
    </row>
    <row r="23" spans="2:11" x14ac:dyDescent="0.25">
      <c r="F23" t="s">
        <v>24</v>
      </c>
      <c r="G23" s="2">
        <f>G20-G22</f>
        <v>5656646.276289749</v>
      </c>
      <c r="H23" s="4">
        <f>1-H22</f>
        <v>0.97516401469063829</v>
      </c>
      <c r="I23">
        <f>I20-I22</f>
        <v>167852</v>
      </c>
      <c r="J23" s="4">
        <f>1-J22</f>
        <v>0.96314998221191916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1905000.0676365891</v>
      </c>
      <c r="H26" s="4">
        <f>G26/G5</f>
        <v>0.17066621041301677</v>
      </c>
      <c r="I26">
        <v>57933</v>
      </c>
      <c r="J26" s="4">
        <f>I26/I5</f>
        <v>0.17697733597680748</v>
      </c>
      <c r="K26" s="2">
        <v>49741.007804690998</v>
      </c>
    </row>
    <row r="27" spans="2:11" x14ac:dyDescent="0.25">
      <c r="E27" s="6" t="s">
        <v>27</v>
      </c>
      <c r="F27" s="6"/>
      <c r="G27" s="2">
        <v>9253908.8323230483</v>
      </c>
      <c r="H27" s="4">
        <f>G27/G5</f>
        <v>0.82904435477500649</v>
      </c>
      <c r="I27">
        <v>269354</v>
      </c>
      <c r="J27" s="4">
        <f>I27/I5</f>
        <v>0.82283937228690041</v>
      </c>
      <c r="K27" s="2">
        <v>226602.42917735499</v>
      </c>
    </row>
    <row r="28" spans="2:11" x14ac:dyDescent="0.25">
      <c r="E28" s="6" t="s">
        <v>28</v>
      </c>
      <c r="F28" s="6"/>
      <c r="G28" s="2">
        <v>35.838161472000003</v>
      </c>
      <c r="H28" s="4">
        <f>G28/G5</f>
        <v>3.210689233299714E-6</v>
      </c>
      <c r="I28">
        <v>6</v>
      </c>
      <c r="J28" s="4">
        <f>I28/I5</f>
        <v>1.8329173629206926E-5</v>
      </c>
      <c r="K28" s="2">
        <v>0</v>
      </c>
    </row>
    <row r="29" spans="2:11" x14ac:dyDescent="0.25">
      <c r="E29" s="6" t="s">
        <v>29</v>
      </c>
      <c r="F29" s="6"/>
      <c r="G29" s="2">
        <v>3194.873618311</v>
      </c>
      <c r="H29" s="4">
        <f>G29/G5</f>
        <v>2.8622412274353698E-4</v>
      </c>
      <c r="I29">
        <v>54</v>
      </c>
      <c r="J29" s="4">
        <f>I29/I5</f>
        <v>1.6496256266286234E-4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11655950.324116323</v>
      </c>
      <c r="H4" s="5"/>
      <c r="I4" s="1">
        <v>3988510</v>
      </c>
      <c r="J4" s="5"/>
      <c r="K4" s="3">
        <v>93670004.008553684</v>
      </c>
    </row>
    <row r="5" spans="1:11" x14ac:dyDescent="0.25">
      <c r="E5" s="6" t="s">
        <v>7</v>
      </c>
      <c r="F5" s="6"/>
      <c r="G5" s="2">
        <v>9038567.8188065998</v>
      </c>
      <c r="H5" s="4">
        <f>G5/G4</f>
        <v>0.77544666607798396</v>
      </c>
      <c r="I5">
        <v>345909</v>
      </c>
      <c r="J5" s="4">
        <f>I5/I4</f>
        <v>8.6726371502139896E-2</v>
      </c>
      <c r="K5" s="2">
        <v>4090259.6441601291</v>
      </c>
    </row>
    <row r="6" spans="1:11" x14ac:dyDescent="0.25">
      <c r="F6" t="s">
        <v>8</v>
      </c>
    </row>
    <row r="7" spans="1:11" x14ac:dyDescent="0.25">
      <c r="F7" t="s">
        <v>9</v>
      </c>
      <c r="G7" s="2">
        <v>8723354.9064268339</v>
      </c>
      <c r="H7" s="4">
        <f>G7/G5</f>
        <v>0.96512578998147247</v>
      </c>
      <c r="I7">
        <v>336192</v>
      </c>
      <c r="J7" s="4">
        <f>I7/I5</f>
        <v>0.97190879682228559</v>
      </c>
      <c r="K7" s="2">
        <v>3813648.4370042798</v>
      </c>
    </row>
    <row r="8" spans="1:11" x14ac:dyDescent="0.25">
      <c r="F8" t="s">
        <v>10</v>
      </c>
      <c r="G8" s="2">
        <f>G5-G7</f>
        <v>315212.91237976588</v>
      </c>
      <c r="H8" s="4">
        <f>1-H7</f>
        <v>3.4874210018527529E-2</v>
      </c>
      <c r="I8">
        <f>I5-I7</f>
        <v>9717</v>
      </c>
      <c r="J8" s="4">
        <f>1-J7</f>
        <v>2.8091203177714408E-2</v>
      </c>
      <c r="K8" s="2">
        <f>K5-K7</f>
        <v>276611.20715584932</v>
      </c>
    </row>
    <row r="9" spans="1:11" x14ac:dyDescent="0.25">
      <c r="E9" s="6" t="s">
        <v>11</v>
      </c>
      <c r="F9" s="6"/>
      <c r="G9" s="2">
        <v>2342712.3143841811</v>
      </c>
      <c r="H9" s="4">
        <f>1-H5-H10</f>
        <v>0.20098852939833464</v>
      </c>
      <c r="I9">
        <v>3619178</v>
      </c>
      <c r="J9" s="4">
        <f>1-J5-J10</f>
        <v>0.90740100939950008</v>
      </c>
      <c r="K9" s="2">
        <v>86296671.74339655</v>
      </c>
    </row>
    <row r="10" spans="1:11" x14ac:dyDescent="0.25">
      <c r="E10" s="6" t="s">
        <v>12</v>
      </c>
      <c r="F10" s="6"/>
      <c r="G10" s="2">
        <v>274670.19092554197</v>
      </c>
      <c r="H10" s="4">
        <f>G10/G4</f>
        <v>2.3564804523681395E-2</v>
      </c>
      <c r="I10">
        <v>23423</v>
      </c>
      <c r="J10" s="4">
        <f>I10/I4</f>
        <v>5.8726190983600388E-3</v>
      </c>
      <c r="K10" s="2">
        <v>3283072.6209970042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1592805.8856098291</v>
      </c>
      <c r="H13" s="5">
        <f>G13/G5</f>
        <v>0.17622325987261708</v>
      </c>
      <c r="I13" s="1">
        <f>I14+I15</f>
        <v>43582</v>
      </c>
      <c r="J13" s="5">
        <f>I13/I5</f>
        <v>0.12599267437389602</v>
      </c>
      <c r="K13" s="3">
        <f>K14+K15</f>
        <v>652286.89444552094</v>
      </c>
    </row>
    <row r="14" spans="1:11" x14ac:dyDescent="0.25">
      <c r="E14" s="6" t="s">
        <v>15</v>
      </c>
      <c r="F14" s="6"/>
      <c r="G14" s="2">
        <v>1592304.9416097091</v>
      </c>
      <c r="H14" s="4">
        <f>G14/G7</f>
        <v>0.18253355030145527</v>
      </c>
      <c r="I14">
        <v>43580</v>
      </c>
      <c r="J14" s="4">
        <f>I14/I7</f>
        <v>0.12962830763373309</v>
      </c>
      <c r="K14" s="2">
        <v>652256.52557759499</v>
      </c>
    </row>
    <row r="15" spans="1:11" x14ac:dyDescent="0.25">
      <c r="E15" s="6" t="s">
        <v>16</v>
      </c>
      <c r="F15" s="6"/>
      <c r="G15" s="2">
        <v>500.94400012</v>
      </c>
      <c r="H15" s="4">
        <f>G15/G8</f>
        <v>1.5892242368436571E-3</v>
      </c>
      <c r="I15">
        <v>2</v>
      </c>
      <c r="J15" s="4">
        <f>I15/I8</f>
        <v>2.0582484305855717E-4</v>
      </c>
      <c r="K15" s="2">
        <v>30.368867926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931038.99191908794</v>
      </c>
      <c r="H18" s="4">
        <f>G18/G5</f>
        <v>0.1030073580885093</v>
      </c>
      <c r="I18">
        <v>31921</v>
      </c>
      <c r="J18" s="4">
        <f>I18/I5</f>
        <v>9.2281496000393162E-2</v>
      </c>
      <c r="K18" s="2">
        <v>544865.37228093494</v>
      </c>
    </row>
    <row r="19" spans="2:11" x14ac:dyDescent="0.25">
      <c r="E19" s="6" t="s">
        <v>20</v>
      </c>
      <c r="F19" s="6"/>
      <c r="G19" s="2">
        <v>3228747.1266495129</v>
      </c>
      <c r="H19" s="4">
        <f>G19/G5</f>
        <v>0.35721888593140166</v>
      </c>
      <c r="I19">
        <v>103675</v>
      </c>
      <c r="J19" s="4">
        <f>I19/I5</f>
        <v>0.29971755577333925</v>
      </c>
      <c r="K19" s="2">
        <v>875238.75413723697</v>
      </c>
    </row>
    <row r="20" spans="2:11" x14ac:dyDescent="0.25">
      <c r="E20" s="6" t="s">
        <v>21</v>
      </c>
      <c r="F20" s="6"/>
      <c r="G20" s="2">
        <v>4867233.7889985116</v>
      </c>
      <c r="H20" s="4">
        <f>1-H18-H19</f>
        <v>0.53977375598008903</v>
      </c>
      <c r="I20">
        <v>209417</v>
      </c>
      <c r="J20" s="4">
        <f>1-J18-J19</f>
        <v>0.6080009482262676</v>
      </c>
      <c r="K20" s="2">
        <v>2203651.093065483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105687.441742753</v>
      </c>
      <c r="H22" s="4">
        <f>G22/G20</f>
        <v>2.1714067234994968E-2</v>
      </c>
      <c r="I22">
        <v>7107</v>
      </c>
      <c r="J22" s="4">
        <f>I22/I20</f>
        <v>3.3937072921491569E-2</v>
      </c>
      <c r="K22" s="2">
        <v>384152.43583904102</v>
      </c>
    </row>
    <row r="23" spans="2:11" x14ac:dyDescent="0.25">
      <c r="F23" t="s">
        <v>24</v>
      </c>
      <c r="G23" s="2">
        <f>G20-G22</f>
        <v>4761546.3472557589</v>
      </c>
      <c r="H23" s="4">
        <f>1-H22</f>
        <v>0.97828593276500508</v>
      </c>
      <c r="I23">
        <f>I20-I22</f>
        <v>202310</v>
      </c>
      <c r="J23" s="4">
        <f>1-J22</f>
        <v>0.96606292707850838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1394013.6829393739</v>
      </c>
      <c r="H26" s="4">
        <f>G26/G5</f>
        <v>0.15422948755651772</v>
      </c>
      <c r="I26">
        <v>53845</v>
      </c>
      <c r="J26" s="4">
        <f>I26/I5</f>
        <v>0.1556623273751189</v>
      </c>
      <c r="K26" s="2">
        <v>626578.39888804301</v>
      </c>
    </row>
    <row r="27" spans="2:11" x14ac:dyDescent="0.25">
      <c r="E27" s="6" t="s">
        <v>27</v>
      </c>
      <c r="F27" s="6"/>
      <c r="G27" s="2">
        <v>7625789.0098688267</v>
      </c>
      <c r="H27" s="4">
        <f>G27/G5</f>
        <v>0.84369439525604972</v>
      </c>
      <c r="I27">
        <v>290545</v>
      </c>
      <c r="J27" s="4">
        <f>I27/I5</f>
        <v>0.83994634426973569</v>
      </c>
      <c r="K27" s="2">
        <v>3385340.3758542612</v>
      </c>
    </row>
    <row r="28" spans="2:11" x14ac:dyDescent="0.25">
      <c r="E28" s="6" t="s">
        <v>28</v>
      </c>
      <c r="F28" s="6"/>
      <c r="G28" s="2">
        <v>2218.9832884269999</v>
      </c>
      <c r="H28" s="4">
        <f>G28/G5</f>
        <v>2.4550164726428765E-4</v>
      </c>
      <c r="I28">
        <v>69</v>
      </c>
      <c r="J28" s="4">
        <f>I28/I5</f>
        <v>1.9947442824557905E-4</v>
      </c>
      <c r="K28" s="2">
        <v>105.77614736</v>
      </c>
    </row>
    <row r="29" spans="2:11" x14ac:dyDescent="0.25">
      <c r="E29" s="6" t="s">
        <v>29</v>
      </c>
      <c r="F29" s="6"/>
      <c r="G29" s="2">
        <v>4468.7067441899999</v>
      </c>
      <c r="H29" s="4">
        <f>G29/G5</f>
        <v>4.9440429432768499E-4</v>
      </c>
      <c r="I29">
        <v>438</v>
      </c>
      <c r="J29" s="4">
        <f>I29/I5</f>
        <v>1.2662289792980234E-3</v>
      </c>
      <c r="K29" s="2">
        <v>222.02225509799999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10927686.333026802</v>
      </c>
    </row>
    <row r="3" spans="1:2" x14ac:dyDescent="0.25">
      <c r="A3" t="s">
        <v>32</v>
      </c>
      <c r="B3">
        <f>'NEWT - UK'!$G$8</f>
        <v>234453.27871261723</v>
      </c>
    </row>
    <row r="4" spans="1:2" x14ac:dyDescent="0.25">
      <c r="A4" t="s">
        <v>33</v>
      </c>
      <c r="B4">
        <f>'NEWT - UK'!$G$9</f>
        <v>471537.463183794</v>
      </c>
    </row>
    <row r="5" spans="1:2" x14ac:dyDescent="0.25">
      <c r="A5" t="s">
        <v>34</v>
      </c>
      <c r="B5">
        <f>'NEWT - UK'!$G$10</f>
        <v>38.812437785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321422</v>
      </c>
    </row>
    <row r="16" spans="1:2" x14ac:dyDescent="0.25">
      <c r="A16" t="s">
        <v>32</v>
      </c>
      <c r="B16">
        <f>'NEWT - UK'!$I$8</f>
        <v>5925</v>
      </c>
    </row>
    <row r="17" spans="1:2" x14ac:dyDescent="0.25">
      <c r="A17" t="s">
        <v>33</v>
      </c>
      <c r="B17">
        <f>'NEWT - UK'!$I$9</f>
        <v>977015</v>
      </c>
    </row>
    <row r="18" spans="1:2" x14ac:dyDescent="0.25">
      <c r="A18" t="s">
        <v>34</v>
      </c>
      <c r="B18">
        <f>'NEWT - UK'!$I$10</f>
        <v>15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1251387.3697516499</v>
      </c>
    </row>
    <row r="28" spans="1:2" x14ac:dyDescent="0.25">
      <c r="A28" t="s">
        <v>37</v>
      </c>
      <c r="B28">
        <f>'NEWT - UK'!$G$19</f>
        <v>4110039.550508616</v>
      </c>
    </row>
    <row r="29" spans="1:2" x14ac:dyDescent="0.25">
      <c r="A29" t="s">
        <v>38</v>
      </c>
      <c r="B29">
        <f>'NEWT - UK'!$G$22</f>
        <v>144066.41518940401</v>
      </c>
    </row>
    <row r="30" spans="1:2" x14ac:dyDescent="0.25">
      <c r="A30" t="s">
        <v>39</v>
      </c>
      <c r="B30">
        <f>'NEWT - UK'!$G$23</f>
        <v>5656646.276289749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1905000.0676365891</v>
      </c>
    </row>
    <row r="41" spans="1:2" x14ac:dyDescent="0.25">
      <c r="A41" t="s">
        <v>42</v>
      </c>
      <c r="B41">
        <f>'NEWT - UK'!$G$27</f>
        <v>9253908.8323230483</v>
      </c>
    </row>
    <row r="42" spans="1:2" x14ac:dyDescent="0.25">
      <c r="A42" t="s">
        <v>43</v>
      </c>
      <c r="B42">
        <f>'NEWT - UK'!$G$28</f>
        <v>35.838161472000003</v>
      </c>
    </row>
    <row r="43" spans="1:2" x14ac:dyDescent="0.25">
      <c r="A43" t="s">
        <v>44</v>
      </c>
      <c r="B43">
        <f>'NEWT - UK'!$G$29</f>
        <v>3194.873618311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2025-04-30T10:50:27Z</dcterms:created>
  <dcterms:modified xsi:type="dcterms:W3CDTF">2025-04-30T10:50:27Z</dcterms:modified>
</cp:coreProperties>
</file>