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4F499BE-F314-41EE-A8FB-F663D4F8FA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<sst xmlns="http://schemas.openxmlformats.org/spreadsheetml/2006/main" count="82" uniqueCount="45">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</sst>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11587329.503700413</c:v>
                </c:pt>
                <c:pt idx="1">
                  <c:v>235806.9225419499</c:v>
                </c:pt>
                <c:pt idx="2">
                  <c:v>531071.33438277699</c:v>
                </c:pt>
                <c:pt idx="3">
                  <c:v>134.57276827499999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CD-4547-B9F9-7E5D26F2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336365</c:v>
                </c:pt>
                <c:pt idx="1">
                  <c:v>6374</c:v>
                </c:pt>
                <c:pt idx="2">
                  <c:v>1073944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2D-4615-85C2-2739B879E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1221922.5132565349</c:v>
                </c:pt>
                <c:pt idx="1">
                  <c:v>4446132.4208223568</c:v>
                </c:pt>
                <c:pt idx="2">
                  <c:v>125438.774042459</c:v>
                </c:pt>
                <c:pt idx="3">
                  <c:v>6029642.7181210108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38-4944-B11E-8E858E6A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1902883.4994198161</c:v>
                </c:pt>
                <c:pt idx="1">
                  <c:v>9920084.9952959269</c:v>
                </c:pt>
                <c:pt idx="2">
                  <c:v>10.988032799999999</c:v>
                </c:pt>
                <c:pt idx="3">
                  <c:v>156.94349381999999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29-4A1E-B75F-1639EC1E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12354342.333393414</v>
      </c>
      <c r="H4" s="5"/>
      <c r="I4" s="1">
        <v>1416704</v>
      </c>
      <c r="J4" s="5"/>
      <c r="K4" s="3">
        <v>604092.49729764904</v>
      </c>
    </row>
    <row r="5" spans="1:11" x14ac:dyDescent="0.35">
      <c r="E5" s="6" t="s">
        <v>7</v>
      </c>
      <c r="F5" s="6"/>
      <c r="G5" s="2">
        <v>11823136.426242363</v>
      </c>
      <c r="H5" s="4">
        <f>G5/G4</f>
        <v>0.95700249411777938</v>
      </c>
      <c r="I5">
        <v>342739</v>
      </c>
      <c r="J5" s="4">
        <f>I5/I4</f>
        <v>0.24192703627574991</v>
      </c>
      <c r="K5" s="2">
        <v>274089.97318486997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11587329.503700413</v>
      </c>
      <c r="H7" s="4">
        <f>G7/G5</f>
        <v>0.98005546802128085</v>
      </c>
      <c r="I7">
        <v>336365</v>
      </c>
      <c r="J7" s="4">
        <f>I7/I5</f>
        <v>0.98140275836715396</v>
      </c>
      <c r="K7" s="2">
        <v>235226.49256815499</v>
      </c>
    </row>
    <row r="8" spans="1:11" x14ac:dyDescent="0.35">
      <c r="F8" t="s">
        <v>10</v>
      </c>
      <c r="G8" s="2">
        <f>G5-G7</f>
        <v>235806.9225419499</v>
      </c>
      <c r="H8" s="4">
        <f>1-H7</f>
        <v>1.9944531978719149E-2</v>
      </c>
      <c r="I8">
        <f>I5-I7</f>
        <v>6374</v>
      </c>
      <c r="J8" s="4">
        <f>1-J7</f>
        <v>1.859724163284604E-2</v>
      </c>
      <c r="K8" s="2">
        <f>K5-K7</f>
        <v>38863.48061671498</v>
      </c>
    </row>
    <row r="9" spans="1:11" x14ac:dyDescent="0.35">
      <c r="E9" s="6" t="s">
        <v>11</v>
      </c>
      <c r="F9" s="6"/>
      <c r="G9" s="2">
        <v>531071.33438277699</v>
      </c>
      <c r="H9" s="4">
        <f>1-H5-H10</f>
        <v>4.2986613131749292E-2</v>
      </c>
      <c r="I9">
        <v>1073944</v>
      </c>
      <c r="J9" s="4">
        <f>1-J5-J10</f>
        <v>0.75805814058547161</v>
      </c>
      <c r="K9" s="2">
        <v>328728.39858703001</v>
      </c>
    </row>
    <row r="10" spans="1:11" x14ac:dyDescent="0.35">
      <c r="E10" s="6" t="s">
        <v>12</v>
      </c>
      <c r="F10" s="6"/>
      <c r="G10" s="2">
        <v>134.57276827499999</v>
      </c>
      <c r="H10" s="4">
        <f>G10/G4</f>
        <v>1.0892750471326496E-5</v>
      </c>
      <c r="I10">
        <v>21</v>
      </c>
      <c r="J10" s="4">
        <f>I10/I4</f>
        <v>1.4823138778460427E-5</v>
      </c>
      <c r="K10" s="2">
        <v>1274.125525749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2870691.7289627371</v>
      </c>
      <c r="H13" s="5">
        <f>G13/G5</f>
        <v>0.24280289302853814</v>
      </c>
      <c r="I13" s="1">
        <f>I14+I15</f>
        <v>93589</v>
      </c>
      <c r="J13" s="5">
        <f>I13/I5</f>
        <v>0.27306200928403246</v>
      </c>
      <c r="K13" s="3">
        <f>K14+K15</f>
        <v>19134.624652728999</v>
      </c>
    </row>
    <row r="14" spans="1:11" x14ac:dyDescent="0.35">
      <c r="E14" s="6" t="s">
        <v>15</v>
      </c>
      <c r="F14" s="6"/>
      <c r="G14" s="2">
        <v>2870691.7289627371</v>
      </c>
      <c r="H14" s="4">
        <f>G14/G7</f>
        <v>0.24774403179317392</v>
      </c>
      <c r="I14">
        <v>93589</v>
      </c>
      <c r="J14" s="4">
        <f>I14/I7</f>
        <v>0.27823643958200167</v>
      </c>
      <c r="K14" s="2">
        <v>19134.624652728999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1221922.5132565349</v>
      </c>
      <c r="H18" s="4">
        <f>G18/G5</f>
        <v>0.10335011533355766</v>
      </c>
      <c r="I18">
        <v>39227</v>
      </c>
      <c r="J18" s="4">
        <f>I18/I5</f>
        <v>0.11445152142008934</v>
      </c>
      <c r="K18" s="2">
        <v>23246.109033372999</v>
      </c>
    </row>
    <row r="19" spans="2:11" x14ac:dyDescent="0.35">
      <c r="E19" s="6" t="s">
        <v>20</v>
      </c>
      <c r="F19" s="6"/>
      <c r="G19" s="2">
        <v>4446132.4208223568</v>
      </c>
      <c r="H19" s="4">
        <f>G19/G5</f>
        <v>0.37605354962781479</v>
      </c>
      <c r="I19">
        <v>122695</v>
      </c>
      <c r="J19" s="4">
        <f>I19/I5</f>
        <v>0.35798377190807001</v>
      </c>
      <c r="K19" s="2">
        <v>96649.730310250001</v>
      </c>
    </row>
    <row r="20" spans="2:11" x14ac:dyDescent="0.35">
      <c r="E20" s="6" t="s">
        <v>21</v>
      </c>
      <c r="F20" s="6"/>
      <c r="G20" s="2">
        <v>6155081.49216347</v>
      </c>
      <c r="H20" s="4">
        <f>1-H18-H19</f>
        <v>0.52059633503862757</v>
      </c>
      <c r="I20">
        <v>180817</v>
      </c>
      <c r="J20" s="4">
        <f>1-J18-J19</f>
        <v>0.52756470667184074</v>
      </c>
      <c r="K20" s="2">
        <v>154194.13384124701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125438.774042459</v>
      </c>
      <c r="H22" s="4">
        <f>G22/G20</f>
        <v>2.0379709708501049E-2</v>
      </c>
      <c r="I22">
        <v>5144</v>
      </c>
      <c r="J22" s="4">
        <f>I22/I20</f>
        <v>2.8448652505018886E-2</v>
      </c>
      <c r="K22" s="2">
        <v>4806.7076950130004</v>
      </c>
    </row>
    <row r="23" spans="2:11" x14ac:dyDescent="0.35">
      <c r="F23" t="s">
        <v>24</v>
      </c>
      <c r="G23" s="2">
        <f>G20-G22</f>
        <v>6029642.7181210108</v>
      </c>
      <c r="H23" s="4">
        <f>1-H22</f>
        <v>0.979620290291499</v>
      </c>
      <c r="I23">
        <f>I20-I22</f>
        <v>175673</v>
      </c>
      <c r="J23" s="4">
        <f>1-J22</f>
        <v>0.97155134749498107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1902883.4994198161</v>
      </c>
      <c r="H26" s="4">
        <f>G26/G5</f>
        <v>0.16094574492063032</v>
      </c>
      <c r="I26">
        <v>55582</v>
      </c>
      <c r="J26" s="4">
        <f>I26/I5</f>
        <v>0.16217004776229144</v>
      </c>
      <c r="K26" s="2">
        <v>102324.551689859</v>
      </c>
    </row>
    <row r="27" spans="2:11" x14ac:dyDescent="0.35">
      <c r="E27" s="6" t="s">
        <v>27</v>
      </c>
      <c r="F27" s="6"/>
      <c r="G27" s="2">
        <v>9920084.9952959269</v>
      </c>
      <c r="H27" s="4">
        <f>G27/G5</f>
        <v>0.83904005144333216</v>
      </c>
      <c r="I27">
        <v>287104</v>
      </c>
      <c r="J27" s="4">
        <f>I27/I5</f>
        <v>0.83767531561917374</v>
      </c>
      <c r="K27" s="2">
        <v>171765.42149501099</v>
      </c>
    </row>
    <row r="28" spans="2:11" x14ac:dyDescent="0.35">
      <c r="E28" s="6" t="s">
        <v>28</v>
      </c>
      <c r="F28" s="6"/>
      <c r="G28" s="2">
        <v>10.988032799999999</v>
      </c>
      <c r="H28" s="4">
        <f>G28/G5</f>
        <v>9.2936699737399742E-7</v>
      </c>
      <c r="I28">
        <v>4</v>
      </c>
      <c r="J28" s="4">
        <f>I28/I5</f>
        <v>1.167068819130592E-5</v>
      </c>
      <c r="K28" s="2">
        <v>0</v>
      </c>
    </row>
    <row r="29" spans="2:11" x14ac:dyDescent="0.35">
      <c r="E29" s="6" t="s">
        <v>29</v>
      </c>
      <c r="F29" s="6"/>
      <c r="G29" s="2">
        <v>156.94349381999999</v>
      </c>
      <c r="H29" s="4">
        <f>G29/G5</f>
        <v>1.3274269040121351E-5</v>
      </c>
      <c r="I29">
        <v>49</v>
      </c>
      <c r="J29" s="4">
        <f>I29/I5</f>
        <v>1.4296593034349752E-4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12956140.35505474</v>
      </c>
      <c r="H4" s="5"/>
      <c r="I4" s="1">
        <v>4092678</v>
      </c>
      <c r="J4" s="5"/>
      <c r="K4" s="3">
        <v>88103463.779731452</v>
      </c>
    </row>
    <row r="5" spans="1:11" x14ac:dyDescent="0.35">
      <c r="E5" s="6" t="s">
        <v>7</v>
      </c>
      <c r="F5" s="6"/>
      <c r="G5" s="2">
        <v>10153613.890515391</v>
      </c>
      <c r="H5" s="4">
        <f>G5/G4</f>
        <v>0.78369125466860468</v>
      </c>
      <c r="I5">
        <v>381605</v>
      </c>
      <c r="J5" s="4">
        <f>I5/I4</f>
        <v>9.3240904854962933E-2</v>
      </c>
      <c r="K5" s="2">
        <v>5890226.1956816902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9822796.6058266293</v>
      </c>
      <c r="H7" s="4">
        <f>G7/G5</f>
        <v>0.96741876456442943</v>
      </c>
      <c r="I7">
        <v>370554</v>
      </c>
      <c r="J7" s="4">
        <f>I7/I5</f>
        <v>0.97104073583941508</v>
      </c>
      <c r="K7" s="2">
        <v>5638459.3431156436</v>
      </c>
    </row>
    <row r="8" spans="1:11" x14ac:dyDescent="0.35">
      <c r="F8" t="s">
        <v>10</v>
      </c>
      <c r="G8" s="2">
        <f>G5-G7</f>
        <v>330817.28468876146</v>
      </c>
      <c r="H8" s="4">
        <f>1-H7</f>
        <v>3.2581235435570566E-2</v>
      </c>
      <c r="I8">
        <f>I5-I7</f>
        <v>11051</v>
      </c>
      <c r="J8" s="4">
        <f>1-J7</f>
        <v>2.8959264160584919E-2</v>
      </c>
      <c r="K8" s="2">
        <f>K5-K7</f>
        <v>251766.85256604664</v>
      </c>
    </row>
    <row r="9" spans="1:11" x14ac:dyDescent="0.35">
      <c r="E9" s="6" t="s">
        <v>11</v>
      </c>
      <c r="F9" s="6"/>
      <c r="G9" s="2">
        <v>2512719.23138239</v>
      </c>
      <c r="H9" s="4">
        <f>1-H5-H10</f>
        <v>0.19394041454653355</v>
      </c>
      <c r="I9">
        <v>3687355</v>
      </c>
      <c r="J9" s="4">
        <f>1-J5-J10</f>
        <v>0.9009638676680648</v>
      </c>
      <c r="K9" s="2">
        <v>78561788.958326116</v>
      </c>
    </row>
    <row r="10" spans="1:11" x14ac:dyDescent="0.35">
      <c r="E10" s="6" t="s">
        <v>12</v>
      </c>
      <c r="F10" s="6"/>
      <c r="G10" s="2">
        <v>289807.23315696098</v>
      </c>
      <c r="H10" s="4">
        <f>G10/G4</f>
        <v>2.2368330784861782E-2</v>
      </c>
      <c r="I10">
        <v>23718</v>
      </c>
      <c r="J10" s="4">
        <f>I10/I4</f>
        <v>5.7952274769722907E-3</v>
      </c>
      <c r="K10" s="2">
        <v>3651448.6257236539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1688109.4691353031</v>
      </c>
      <c r="H13" s="5">
        <f>G13/G5</f>
        <v>0.16625700832608828</v>
      </c>
      <c r="I13" s="1">
        <f>I14+I15</f>
        <v>49064</v>
      </c>
      <c r="J13" s="5">
        <f>I13/I5</f>
        <v>0.12857273882679734</v>
      </c>
      <c r="K13" s="3">
        <f>K14+K15</f>
        <v>1245215.8379230951</v>
      </c>
    </row>
    <row r="14" spans="1:11" x14ac:dyDescent="0.35">
      <c r="E14" s="6" t="s">
        <v>15</v>
      </c>
      <c r="F14" s="6"/>
      <c r="G14" s="2">
        <v>1688109.4691353031</v>
      </c>
      <c r="H14" s="4">
        <f>G14/G7</f>
        <v>0.1718562988603429</v>
      </c>
      <c r="I14">
        <v>49064</v>
      </c>
      <c r="J14" s="4">
        <f>I14/I7</f>
        <v>0.13240715253377375</v>
      </c>
      <c r="K14" s="2">
        <v>1245215.8379230951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997903.00926424004</v>
      </c>
      <c r="H18" s="4">
        <f>G18/G5</f>
        <v>9.8280574781004118E-2</v>
      </c>
      <c r="I18">
        <v>35054</v>
      </c>
      <c r="J18" s="4">
        <f>I18/I5</f>
        <v>9.1859383393823463E-2</v>
      </c>
      <c r="K18" s="2">
        <v>862590.43323466403</v>
      </c>
    </row>
    <row r="19" spans="2:11" x14ac:dyDescent="0.35">
      <c r="E19" s="6" t="s">
        <v>20</v>
      </c>
      <c r="F19" s="6"/>
      <c r="G19" s="2">
        <v>3778015.752493802</v>
      </c>
      <c r="H19" s="4">
        <f>G19/G5</f>
        <v>0.37208582020465547</v>
      </c>
      <c r="I19">
        <v>118387</v>
      </c>
      <c r="J19" s="4">
        <f>I19/I5</f>
        <v>0.3102344046854732</v>
      </c>
      <c r="K19" s="2">
        <v>1359582.5062536229</v>
      </c>
    </row>
    <row r="20" spans="2:11" x14ac:dyDescent="0.35">
      <c r="E20" s="6" t="s">
        <v>21</v>
      </c>
      <c r="F20" s="6"/>
      <c r="G20" s="2">
        <v>5365971.1853067419</v>
      </c>
      <c r="H20" s="4">
        <f>1-H18-H19</f>
        <v>0.52963360501434043</v>
      </c>
      <c r="I20">
        <v>227268</v>
      </c>
      <c r="J20" s="4">
        <f>1-J18-J19</f>
        <v>0.59790621192070326</v>
      </c>
      <c r="K20" s="2">
        <v>3119843.856273436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116063.087969338</v>
      </c>
      <c r="H22" s="4">
        <f>G22/G20</f>
        <v>2.1629465377515502E-2</v>
      </c>
      <c r="I22">
        <v>9305</v>
      </c>
      <c r="J22" s="4">
        <f>I22/I20</f>
        <v>4.0942851611313516E-2</v>
      </c>
      <c r="K22" s="2">
        <v>623504.771433093</v>
      </c>
    </row>
    <row r="23" spans="2:11" x14ac:dyDescent="0.35">
      <c r="F23" t="s">
        <v>24</v>
      </c>
      <c r="G23" s="2">
        <f>G20-G22</f>
        <v>5249908.0973374043</v>
      </c>
      <c r="H23" s="4">
        <f>1-H22</f>
        <v>0.97837053462248447</v>
      </c>
      <c r="I23">
        <f>I20-I22</f>
        <v>217963</v>
      </c>
      <c r="J23" s="4">
        <f>1-J22</f>
        <v>0.9590571483886865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1535291.1477922329</v>
      </c>
      <c r="H26" s="4">
        <f>G26/G5</f>
        <v>0.15120637482841123</v>
      </c>
      <c r="I26">
        <v>59524</v>
      </c>
      <c r="J26" s="4">
        <f>I26/I5</f>
        <v>0.15598328114149448</v>
      </c>
      <c r="K26" s="2">
        <v>895269.120555175</v>
      </c>
    </row>
    <row r="27" spans="2:11" x14ac:dyDescent="0.35">
      <c r="E27" s="6" t="s">
        <v>27</v>
      </c>
      <c r="F27" s="6"/>
      <c r="G27" s="2">
        <v>8601581.477041563</v>
      </c>
      <c r="H27" s="4">
        <f>G27/G5</f>
        <v>0.84714482644217948</v>
      </c>
      <c r="I27">
        <v>320601</v>
      </c>
      <c r="J27" s="4">
        <f>I27/I5</f>
        <v>0.84013836296694222</v>
      </c>
      <c r="K27" s="2">
        <v>4915429.9147465816</v>
      </c>
    </row>
    <row r="28" spans="2:11" x14ac:dyDescent="0.35">
      <c r="E28" s="6" t="s">
        <v>28</v>
      </c>
      <c r="F28" s="6"/>
      <c r="G28" s="2">
        <v>2223.6704203170002</v>
      </c>
      <c r="H28" s="4">
        <f>G28/G5</f>
        <v>2.1900285398819002E-4</v>
      </c>
      <c r="I28">
        <v>68</v>
      </c>
      <c r="J28" s="4">
        <f>I28/I5</f>
        <v>1.7819473015290681E-4</v>
      </c>
      <c r="K28" s="2">
        <v>106.259509534</v>
      </c>
    </row>
    <row r="29" spans="2:11" x14ac:dyDescent="0.35">
      <c r="E29" s="6" t="s">
        <v>29</v>
      </c>
      <c r="F29" s="6"/>
      <c r="G29" s="2">
        <v>2735.4387388949999</v>
      </c>
      <c r="H29" s="4">
        <f>G29/G5</f>
        <v>2.6940543223238033E-4</v>
      </c>
      <c r="I29">
        <v>447</v>
      </c>
      <c r="J29" s="4">
        <f>I29/I5</f>
        <v>1.171368299681608E-3</v>
      </c>
      <c r="K29" s="2">
        <v>223.81529266199999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11587329.503700413</v>
      </c>
    </row>
    <row r="3" spans="1:2" x14ac:dyDescent="0.35">
      <c r="A3" t="s">
        <v>32</v>
      </c>
      <c r="B3">
        <f>'NEWT - UK'!$G$8</f>
        <v>235806.9225419499</v>
      </c>
    </row>
    <row r="4" spans="1:2" x14ac:dyDescent="0.35">
      <c r="A4" t="s">
        <v>33</v>
      </c>
      <c r="B4">
        <f>'NEWT - UK'!$G$9</f>
        <v>531071.33438277699</v>
      </c>
    </row>
    <row r="5" spans="1:2" x14ac:dyDescent="0.35">
      <c r="A5" t="s">
        <v>34</v>
      </c>
      <c r="B5">
        <f>'NEWT - UK'!$G$10</f>
        <v>134.57276827499999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336365</v>
      </c>
    </row>
    <row r="16" spans="1:2" x14ac:dyDescent="0.35">
      <c r="A16" t="s">
        <v>32</v>
      </c>
      <c r="B16">
        <f>'NEWT - UK'!$I$8</f>
        <v>6374</v>
      </c>
    </row>
    <row r="17" spans="1:2" x14ac:dyDescent="0.35">
      <c r="A17" t="s">
        <v>33</v>
      </c>
      <c r="B17">
        <f>'NEWT - UK'!$I$9</f>
        <v>1073944</v>
      </c>
    </row>
    <row r="18" spans="1:2" x14ac:dyDescent="0.35">
      <c r="A18" t="s">
        <v>34</v>
      </c>
      <c r="B18">
        <f>'NEWT - UK'!$I$10</f>
        <v>21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1221922.5132565349</v>
      </c>
    </row>
    <row r="28" spans="1:2" x14ac:dyDescent="0.35">
      <c r="A28" t="s">
        <v>37</v>
      </c>
      <c r="B28">
        <f>'NEWT - UK'!$G$19</f>
        <v>4446132.4208223568</v>
      </c>
    </row>
    <row r="29" spans="1:2" x14ac:dyDescent="0.35">
      <c r="A29" t="s">
        <v>38</v>
      </c>
      <c r="B29">
        <f>'NEWT - UK'!$G$22</f>
        <v>125438.774042459</v>
      </c>
    </row>
    <row r="30" spans="1:2" x14ac:dyDescent="0.35">
      <c r="A30" t="s">
        <v>39</v>
      </c>
      <c r="B30">
        <f>'NEWT - UK'!$G$23</f>
        <v>6029642.7181210108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1902883.4994198161</v>
      </c>
    </row>
    <row r="41" spans="1:2" x14ac:dyDescent="0.35">
      <c r="A41" t="s">
        <v>42</v>
      </c>
      <c r="B41">
        <f>'NEWT - UK'!$G$27</f>
        <v>9920084.9952959269</v>
      </c>
    </row>
    <row r="42" spans="1:2" x14ac:dyDescent="0.35">
      <c r="A42" t="s">
        <v>43</v>
      </c>
      <c r="B42">
        <f>'NEWT - UK'!$G$28</f>
        <v>10.988032799999999</v>
      </c>
    </row>
    <row r="43" spans="1:2" x14ac:dyDescent="0.35">
      <c r="A43" t="s">
        <v>44</v>
      </c>
      <c r="B43">
        <f>'NEWT - UK'!$G$29</f>
        <v>156.94349381999999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2025-05-20T10:17:28Z</dcterms:created>
  <dcterms:modified xsi:type="dcterms:W3CDTF">2025-05-20T10:17:28Z</dcterms:modified>
</cp:coreProperties>
</file>