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8AF12D5-F15E-4672-8A36-0AA44CCC6B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<sst xmlns="http://schemas.openxmlformats.org/spreadsheetml/2006/main" count="82" uniqueCount="45">
  <si>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14 February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</si>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</sst>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12704061.379746588</c:v>
                </c:pt>
                <c:pt idx="1">
                  <c:v>238455.92615848407</c:v>
                </c:pt>
                <c:pt idx="2">
                  <c:v>520226.64128130599</c:v>
                </c:pt>
                <c:pt idx="3">
                  <c:v>75.425195453000001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530-408D-B41A-341CE191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421761</c:v>
                </c:pt>
                <c:pt idx="1">
                  <c:v>5591</c:v>
                </c:pt>
                <c:pt idx="2">
                  <c:v>1007207</c:v>
                </c:pt>
                <c:pt idx="3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37-4257-8235-0D27DA0BE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1274827.71491429</c:v>
                </c:pt>
                <c:pt idx="1">
                  <c:v>4354902.7435232988</c:v>
                </c:pt>
                <c:pt idx="2">
                  <c:v>147103.04980797501</c:v>
                </c:pt>
                <c:pt idx="3">
                  <c:v>7165683.797659507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BC-49E6-BB62-C53BF100A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2875966.8743965388</c:v>
                </c:pt>
                <c:pt idx="1">
                  <c:v>10065374.816727392</c:v>
                </c:pt>
                <c:pt idx="2">
                  <c:v>0</c:v>
                </c:pt>
                <c:pt idx="3">
                  <c:v>1175.6147811400001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DF-454E-952C-B0B3CE7E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13462819.372381831</v>
      </c>
      <c r="H4" s="5"/>
      <c r="I4" s="1">
        <v>1434587</v>
      </c>
      <c r="J4" s="5"/>
      <c r="K4" s="3">
        <v>6761597.6338055786</v>
      </c>
    </row>
    <row r="5" spans="1:11" x14ac:dyDescent="0.25">
      <c r="E5" s="6" t="s">
        <v>7</v>
      </c>
      <c r="F5" s="6"/>
      <c r="G5" s="2">
        <v>12942517.305905072</v>
      </c>
      <c r="H5" s="4">
        <f>G5/G4</f>
        <v>0.96135266677170705</v>
      </c>
      <c r="I5">
        <v>427352</v>
      </c>
      <c r="J5" s="4">
        <f>I5/I4</f>
        <v>0.29789200654962023</v>
      </c>
      <c r="K5" s="2">
        <v>6511190.1271104217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12704061.379746588</v>
      </c>
      <c r="H7" s="4">
        <f>G7/G5</f>
        <v>0.98157576918597689</v>
      </c>
      <c r="I7">
        <v>421761</v>
      </c>
      <c r="J7" s="4">
        <f>I7/I5</f>
        <v>0.98691710814504208</v>
      </c>
      <c r="K7" s="2">
        <v>6476001.9674259778</v>
      </c>
    </row>
    <row r="8" spans="1:11" x14ac:dyDescent="0.25">
      <c r="F8" t="s">
        <v>10</v>
      </c>
      <c r="G8" s="2">
        <f>G5-G7</f>
        <v>238455.92615848407</v>
      </c>
      <c r="H8" s="4">
        <f>1-H7</f>
        <v>1.8424230814023113E-2</v>
      </c>
      <c r="I8">
        <f>I5-I7</f>
        <v>5591</v>
      </c>
      <c r="J8" s="4">
        <f>1-J7</f>
        <v>1.3082891854957923E-2</v>
      </c>
      <c r="K8" s="2">
        <f>K5-K7</f>
        <v>35188.159684443846</v>
      </c>
    </row>
    <row r="9" spans="1:11" x14ac:dyDescent="0.25">
      <c r="E9" s="6" t="s">
        <v>11</v>
      </c>
      <c r="F9" s="6"/>
      <c r="G9" s="2">
        <v>520226.64128130599</v>
      </c>
      <c r="H9" s="4">
        <f>1-H5-H10</f>
        <v>3.8641730746868608E-2</v>
      </c>
      <c r="I9">
        <v>1007207</v>
      </c>
      <c r="J9" s="4">
        <f>1-J5-J10</f>
        <v>0.70208847563793619</v>
      </c>
      <c r="K9" s="2">
        <v>249548.741954108</v>
      </c>
    </row>
    <row r="10" spans="1:11" x14ac:dyDescent="0.25">
      <c r="E10" s="6" t="s">
        <v>12</v>
      </c>
      <c r="F10" s="6"/>
      <c r="G10" s="2">
        <v>75.425195453000001</v>
      </c>
      <c r="H10" s="4">
        <f>G10/G4</f>
        <v>5.602481424338967E-6</v>
      </c>
      <c r="I10">
        <v>28</v>
      </c>
      <c r="J10" s="4">
        <f>I10/I4</f>
        <v>1.9517812443581323E-5</v>
      </c>
      <c r="K10" s="2">
        <v>858.76474104900001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2947875.3541876269</v>
      </c>
      <c r="H13" s="5">
        <f>G13/G5</f>
        <v>0.22776676936276127</v>
      </c>
      <c r="I13" s="1">
        <f>I14+I15</f>
        <v>95350</v>
      </c>
      <c r="J13" s="5">
        <f>I13/I5</f>
        <v>0.22311817892510155</v>
      </c>
      <c r="K13" s="3">
        <f>K14+K15</f>
        <v>14244.429779919999</v>
      </c>
    </row>
    <row r="14" spans="1:11" x14ac:dyDescent="0.25">
      <c r="E14" s="6" t="s">
        <v>15</v>
      </c>
      <c r="F14" s="6"/>
      <c r="G14" s="2">
        <v>2947875.3541876269</v>
      </c>
      <c r="H14" s="4">
        <f>G14/G7</f>
        <v>0.23204196406727604</v>
      </c>
      <c r="I14">
        <v>95350</v>
      </c>
      <c r="J14" s="4">
        <f>I14/I7</f>
        <v>0.22607590554840301</v>
      </c>
      <c r="K14" s="2">
        <v>14244.429779919999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1274827.71491429</v>
      </c>
      <c r="H18" s="4">
        <f>G18/G5</f>
        <v>9.8499208831086135E-2</v>
      </c>
      <c r="I18">
        <v>39977</v>
      </c>
      <c r="J18" s="4">
        <f>I18/I5</f>
        <v>9.3545835751324441E-2</v>
      </c>
      <c r="K18" s="2">
        <v>15992.212849403</v>
      </c>
    </row>
    <row r="19" spans="2:11" x14ac:dyDescent="0.25">
      <c r="E19" s="6" t="s">
        <v>20</v>
      </c>
      <c r="F19" s="6"/>
      <c r="G19" s="2">
        <v>4354902.7435232988</v>
      </c>
      <c r="H19" s="4">
        <f>G19/G5</f>
        <v>0.33648034926994908</v>
      </c>
      <c r="I19">
        <v>119122</v>
      </c>
      <c r="J19" s="4">
        <f>I19/I5</f>
        <v>0.27874445422040844</v>
      </c>
      <c r="K19" s="2">
        <v>6292593.8375360668</v>
      </c>
    </row>
    <row r="20" spans="2:11" x14ac:dyDescent="0.25">
      <c r="E20" s="6" t="s">
        <v>21</v>
      </c>
      <c r="F20" s="6"/>
      <c r="G20" s="2">
        <v>7312786.8474674821</v>
      </c>
      <c r="H20" s="4">
        <f>1-H18-H19</f>
        <v>0.56502044189896483</v>
      </c>
      <c r="I20">
        <v>268253</v>
      </c>
      <c r="J20" s="4">
        <f>1-J18-J19</f>
        <v>0.62770971002826714</v>
      </c>
      <c r="K20" s="2">
        <v>202604.076724952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147103.04980797501</v>
      </c>
      <c r="H22" s="4">
        <f>G22/G20</f>
        <v>2.0115867298787577E-2</v>
      </c>
      <c r="I22">
        <v>5678</v>
      </c>
      <c r="J22" s="4">
        <f>I22/I20</f>
        <v>2.1166585275840345E-2</v>
      </c>
      <c r="K22" s="2">
        <v>4774.9935714089997</v>
      </c>
    </row>
    <row r="23" spans="2:11" x14ac:dyDescent="0.25">
      <c r="F23" t="s">
        <v>24</v>
      </c>
      <c r="G23" s="2">
        <f>G20-G22</f>
        <v>7165683.797659507</v>
      </c>
      <c r="H23" s="4">
        <f>1-H22</f>
        <v>0.97988413270121244</v>
      </c>
      <c r="I23">
        <f>I20-I22</f>
        <v>262575</v>
      </c>
      <c r="J23" s="4">
        <f>1-J22</f>
        <v>0.97883341472415963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2875966.8743965388</v>
      </c>
      <c r="H26" s="4">
        <f>G26/G5</f>
        <v>0.22221078067126618</v>
      </c>
      <c r="I26">
        <v>145586</v>
      </c>
      <c r="J26" s="4">
        <f>I26/I5</f>
        <v>0.34066998633445028</v>
      </c>
      <c r="K26" s="2">
        <v>6295159.2419166928</v>
      </c>
    </row>
    <row r="27" spans="2:11" x14ac:dyDescent="0.25">
      <c r="E27" s="6" t="s">
        <v>27</v>
      </c>
      <c r="F27" s="6"/>
      <c r="G27" s="2">
        <v>10065374.816727392</v>
      </c>
      <c r="H27" s="4">
        <f>G27/G5</f>
        <v>0.77769838577963712</v>
      </c>
      <c r="I27">
        <v>281699</v>
      </c>
      <c r="J27" s="4">
        <f>I27/I5</f>
        <v>0.65917323424249796</v>
      </c>
      <c r="K27" s="2">
        <v>216030.88519372899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1175.6147811400001</v>
      </c>
      <c r="H29" s="4">
        <f>G29/G5</f>
        <v>9.0833549096636828E-5</v>
      </c>
      <c r="I29">
        <v>67</v>
      </c>
      <c r="J29" s="4">
        <f>I29/I5</f>
        <v>1.5677942305172317E-4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13322242.6512639</v>
      </c>
      <c r="H4" s="5"/>
      <c r="I4" s="1">
        <v>4152387</v>
      </c>
      <c r="J4" s="5"/>
      <c r="K4" s="3">
        <v>163782879.65730485</v>
      </c>
    </row>
    <row r="5" spans="1:11" x14ac:dyDescent="0.25">
      <c r="E5" s="6" t="s">
        <v>7</v>
      </c>
      <c r="F5" s="6"/>
      <c r="G5" s="2">
        <v>10863744.020762732</v>
      </c>
      <c r="H5" s="4">
        <f>G5/G4</f>
        <v>0.81545910137975708</v>
      </c>
      <c r="I5">
        <v>433726</v>
      </c>
      <c r="J5" s="4">
        <f>I5/I4</f>
        <v>0.10445221025882222</v>
      </c>
      <c r="K5" s="2">
        <v>14127428.90755317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10492909.565837797</v>
      </c>
      <c r="H7" s="4">
        <f>G7/G5</f>
        <v>0.96586494911733944</v>
      </c>
      <c r="I7">
        <v>423637</v>
      </c>
      <c r="J7" s="4">
        <f>I7/I5</f>
        <v>0.97673877056021541</v>
      </c>
      <c r="K7" s="2">
        <v>13834809.302974552</v>
      </c>
    </row>
    <row r="8" spans="1:11" x14ac:dyDescent="0.25">
      <c r="F8" t="s">
        <v>10</v>
      </c>
      <c r="G8" s="2">
        <f>G5-G7</f>
        <v>370834.45492493547</v>
      </c>
      <c r="H8" s="4">
        <f>1-H7</f>
        <v>3.4135050882660556E-2</v>
      </c>
      <c r="I8">
        <f>I5-I7</f>
        <v>10089</v>
      </c>
      <c r="J8" s="4">
        <f>1-J7</f>
        <v>2.3261229439784592E-2</v>
      </c>
      <c r="K8" s="2">
        <f>K5-K7</f>
        <v>292619.60457861796</v>
      </c>
    </row>
    <row r="9" spans="1:11" x14ac:dyDescent="0.25">
      <c r="E9" s="6" t="s">
        <v>11</v>
      </c>
      <c r="F9" s="6"/>
      <c r="G9" s="2">
        <v>2163793.8781491811</v>
      </c>
      <c r="H9" s="4">
        <f>1-H5-H10</f>
        <v>0.16241964170678871</v>
      </c>
      <c r="I9">
        <v>3695542</v>
      </c>
      <c r="J9" s="4">
        <f>1-J5-J10</f>
        <v>0.88998014876744391</v>
      </c>
      <c r="K9" s="2">
        <v>145695044.9140738</v>
      </c>
    </row>
    <row r="10" spans="1:11" x14ac:dyDescent="0.25">
      <c r="E10" s="6" t="s">
        <v>12</v>
      </c>
      <c r="F10" s="6"/>
      <c r="G10" s="2">
        <v>294704.75235198601</v>
      </c>
      <c r="H10" s="4">
        <f>G10/G4</f>
        <v>2.2121256913454204E-2</v>
      </c>
      <c r="I10">
        <v>23119</v>
      </c>
      <c r="J10" s="4">
        <f>I10/I4</f>
        <v>5.567640973733903E-3</v>
      </c>
      <c r="K10" s="2">
        <v>3960405.8356778999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1741513.5236418149</v>
      </c>
      <c r="H13" s="5">
        <f>G13/G5</f>
        <v>0.16030509558338665</v>
      </c>
      <c r="I13" s="1">
        <f>I14+I15</f>
        <v>50929</v>
      </c>
      <c r="J13" s="5">
        <f>I13/I5</f>
        <v>0.11742205908799565</v>
      </c>
      <c r="K13" s="3">
        <f>K14+K15</f>
        <v>1787505.0174796099</v>
      </c>
    </row>
    <row r="14" spans="1:11" x14ac:dyDescent="0.25">
      <c r="E14" s="6" t="s">
        <v>15</v>
      </c>
      <c r="F14" s="6"/>
      <c r="G14" s="2">
        <v>1741012.5796416949</v>
      </c>
      <c r="H14" s="4">
        <f>G14/G7</f>
        <v>0.1659227661038824</v>
      </c>
      <c r="I14">
        <v>50927</v>
      </c>
      <c r="J14" s="4">
        <f>I14/I7</f>
        <v>0.12021376791923274</v>
      </c>
      <c r="K14" s="2">
        <v>1787484.7479145159</v>
      </c>
    </row>
    <row r="15" spans="1:11" x14ac:dyDescent="0.25">
      <c r="E15" s="6" t="s">
        <v>16</v>
      </c>
      <c r="F15" s="6"/>
      <c r="G15" s="2">
        <v>500.94400012</v>
      </c>
      <c r="H15" s="4">
        <f>G15/G8</f>
        <v>1.350856139355771E-3</v>
      </c>
      <c r="I15">
        <v>2</v>
      </c>
      <c r="J15" s="4">
        <f>I15/I8</f>
        <v>1.9823570224997521E-4</v>
      </c>
      <c r="K15" s="2">
        <v>20.269565094000001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1002056.040075717</v>
      </c>
      <c r="H18" s="4">
        <f>G18/G5</f>
        <v>9.2238554052874649E-2</v>
      </c>
      <c r="I18">
        <v>33903</v>
      </c>
      <c r="J18" s="4">
        <f>I18/I5</f>
        <v>7.8166861105859464E-2</v>
      </c>
      <c r="K18" s="2">
        <v>1218448.1123200641</v>
      </c>
    </row>
    <row r="19" spans="2:11" x14ac:dyDescent="0.25">
      <c r="E19" s="6" t="s">
        <v>20</v>
      </c>
      <c r="F19" s="6"/>
      <c r="G19" s="2">
        <v>3637848.6810078882</v>
      </c>
      <c r="H19" s="4">
        <f>G19/G5</f>
        <v>0.33486141371291983</v>
      </c>
      <c r="I19">
        <v>115644</v>
      </c>
      <c r="J19" s="4">
        <f>I19/I5</f>
        <v>0.26662916218995403</v>
      </c>
      <c r="K19" s="2">
        <v>1908810.89971534</v>
      </c>
    </row>
    <row r="20" spans="2:11" x14ac:dyDescent="0.25">
      <c r="E20" s="6" t="s">
        <v>21</v>
      </c>
      <c r="F20" s="6"/>
      <c r="G20" s="2">
        <v>6211529.0034103282</v>
      </c>
      <c r="H20" s="4">
        <f>1-H18-H19</f>
        <v>0.57290003223420549</v>
      </c>
      <c r="I20">
        <v>283287</v>
      </c>
      <c r="J20" s="4">
        <f>1-J18-J19</f>
        <v>0.65520397670418651</v>
      </c>
      <c r="K20" s="2">
        <v>10338979.761806373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440573.64970214799</v>
      </c>
      <c r="H22" s="4">
        <f>G22/G20</f>
        <v>7.0928373587285667E-2</v>
      </c>
      <c r="I22">
        <v>44073</v>
      </c>
      <c r="J22" s="4">
        <f>I22/I20</f>
        <v>0.15557720615488885</v>
      </c>
      <c r="K22" s="2">
        <v>886509.71974530199</v>
      </c>
    </row>
    <row r="23" spans="2:11" x14ac:dyDescent="0.25">
      <c r="F23" t="s">
        <v>24</v>
      </c>
      <c r="G23" s="2">
        <f>G20-G22</f>
        <v>5770955.3537081806</v>
      </c>
      <c r="H23" s="4">
        <f>1-H22</f>
        <v>0.92907162641271435</v>
      </c>
      <c r="I23">
        <f>I20-I22</f>
        <v>239214</v>
      </c>
      <c r="J23" s="4">
        <f>1-J22</f>
        <v>0.84442279384511121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1660386.9602481171</v>
      </c>
      <c r="H26" s="4">
        <f>G26/G5</f>
        <v>0.15283745245421781</v>
      </c>
      <c r="I26">
        <v>64338</v>
      </c>
      <c r="J26" s="4">
        <f>I26/I5</f>
        <v>0.1483378907420814</v>
      </c>
      <c r="K26" s="2">
        <v>902834.54916592897</v>
      </c>
    </row>
    <row r="27" spans="2:11" x14ac:dyDescent="0.25">
      <c r="E27" s="6" t="s">
        <v>27</v>
      </c>
      <c r="F27" s="6"/>
      <c r="G27" s="2">
        <v>9184938.3835143931</v>
      </c>
      <c r="H27" s="4">
        <f>G27/G5</f>
        <v>0.84546712127607071</v>
      </c>
      <c r="I27">
        <v>367912</v>
      </c>
      <c r="J27" s="4">
        <f>I27/I5</f>
        <v>0.84825903911686185</v>
      </c>
      <c r="K27" s="2">
        <v>13141160.691026293</v>
      </c>
    </row>
    <row r="28" spans="2:11" x14ac:dyDescent="0.25">
      <c r="E28" s="6" t="s">
        <v>28</v>
      </c>
      <c r="F28" s="6"/>
      <c r="G28" s="2">
        <v>2286.7289043320002</v>
      </c>
      <c r="H28" s="4">
        <f>G28/G5</f>
        <v>2.1049178809456626E-4</v>
      </c>
      <c r="I28">
        <v>67</v>
      </c>
      <c r="J28" s="4">
        <f>I28/I5</f>
        <v>1.5447540613198194E-4</v>
      </c>
      <c r="K28" s="2">
        <v>108.51987753900001</v>
      </c>
    </row>
    <row r="29" spans="2:11" x14ac:dyDescent="0.25">
      <c r="E29" s="6" t="s">
        <v>29</v>
      </c>
      <c r="F29" s="6"/>
      <c r="G29" s="2">
        <v>3498.9029128809998</v>
      </c>
      <c r="H29" s="4">
        <f>G29/G5</f>
        <v>3.2207155343442502E-4</v>
      </c>
      <c r="I29">
        <v>381</v>
      </c>
      <c r="J29" s="4">
        <f>I29/I5</f>
        <v>8.7843477218335999E-4</v>
      </c>
      <c r="K29" s="2">
        <v>291.86449759700002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12704061.379746588</v>
      </c>
    </row>
    <row r="3" spans="1:2" x14ac:dyDescent="0.25">
      <c r="A3" t="s">
        <v>32</v>
      </c>
      <c r="B3">
        <f>'NEWT - UK'!$G$8</f>
        <v>238455.92615848407</v>
      </c>
    </row>
    <row r="4" spans="1:2" x14ac:dyDescent="0.25">
      <c r="A4" t="s">
        <v>33</v>
      </c>
      <c r="B4">
        <f>'NEWT - UK'!$G$9</f>
        <v>520226.64128130599</v>
      </c>
    </row>
    <row r="5" spans="1:2" x14ac:dyDescent="0.25">
      <c r="A5" t="s">
        <v>34</v>
      </c>
      <c r="B5">
        <f>'NEWT - UK'!$G$10</f>
        <v>75.425195453000001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421761</v>
      </c>
    </row>
    <row r="16" spans="1:2" x14ac:dyDescent="0.25">
      <c r="A16" t="s">
        <v>32</v>
      </c>
      <c r="B16">
        <f>'NEWT - UK'!$I$8</f>
        <v>5591</v>
      </c>
    </row>
    <row r="17" spans="1:2" x14ac:dyDescent="0.25">
      <c r="A17" t="s">
        <v>33</v>
      </c>
      <c r="B17">
        <f>'NEWT - UK'!$I$9</f>
        <v>1007207</v>
      </c>
    </row>
    <row r="18" spans="1:2" x14ac:dyDescent="0.25">
      <c r="A18" t="s">
        <v>34</v>
      </c>
      <c r="B18">
        <f>'NEWT - UK'!$I$10</f>
        <v>28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1274827.71491429</v>
      </c>
    </row>
    <row r="28" spans="1:2" x14ac:dyDescent="0.25">
      <c r="A28" t="s">
        <v>37</v>
      </c>
      <c r="B28">
        <f>'NEWT - UK'!$G$19</f>
        <v>4354902.7435232988</v>
      </c>
    </row>
    <row r="29" spans="1:2" x14ac:dyDescent="0.25">
      <c r="A29" t="s">
        <v>38</v>
      </c>
      <c r="B29">
        <f>'NEWT - UK'!$G$22</f>
        <v>147103.04980797501</v>
      </c>
    </row>
    <row r="30" spans="1:2" x14ac:dyDescent="0.25">
      <c r="A30" t="s">
        <v>39</v>
      </c>
      <c r="B30">
        <f>'NEWT - UK'!$G$23</f>
        <v>7165683.797659507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2875966.8743965388</v>
      </c>
    </row>
    <row r="41" spans="1:2" x14ac:dyDescent="0.25">
      <c r="A41" t="s">
        <v>42</v>
      </c>
      <c r="B41">
        <f>'NEWT - UK'!$G$27</f>
        <v>10065374.816727392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1175.6147811400001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2025-02-19T15:44:28Z</dcterms:created>
  <dcterms:modified xsi:type="dcterms:W3CDTF">2025-02-19T15:44:28Z</dcterms:modified>
</cp:coreProperties>
</file>