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C9F0F65D-A929-4F18-A308-F169260D8F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J20" i="5"/>
  <c r="J19" i="5"/>
  <c r="H19" i="5"/>
  <c r="H20" i="5" s="1"/>
  <c r="J18" i="5"/>
  <c r="H18" i="5"/>
  <c r="J15" i="5"/>
  <c r="J14" i="5"/>
  <c r="H14" i="5"/>
  <c r="K13" i="5"/>
  <c r="J13" i="5"/>
  <c r="I13" i="5"/>
  <c r="H13" i="5"/>
  <c r="G13" i="5"/>
  <c r="J10" i="5"/>
  <c r="H10" i="5"/>
  <c r="H9" i="5"/>
  <c r="K8" i="5"/>
  <c r="J8" i="5"/>
  <c r="I8" i="5"/>
  <c r="G8" i="5"/>
  <c r="H15" i="5" s="1"/>
  <c r="J7" i="5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H23" i="2"/>
  <c r="G23" i="2"/>
  <c r="B30" i="3" s="1"/>
  <c r="J22" i="2"/>
  <c r="H22" i="2"/>
  <c r="J20" i="2"/>
  <c r="J19" i="2"/>
  <c r="H19" i="2"/>
  <c r="J18" i="2"/>
  <c r="H18" i="2"/>
  <c r="H20" i="2" s="1"/>
  <c r="J15" i="2"/>
  <c r="J14" i="2"/>
  <c r="H14" i="2"/>
  <c r="K13" i="2"/>
  <c r="I13" i="2"/>
  <c r="J13" i="2" s="1"/>
  <c r="G13" i="2"/>
  <c r="H13" i="2" s="1"/>
  <c r="J10" i="2"/>
  <c r="H10" i="2"/>
  <c r="J9" i="2"/>
  <c r="K8" i="2"/>
  <c r="I8" i="2"/>
  <c r="B16" i="3" s="1"/>
  <c r="G8" i="2"/>
  <c r="B3" i="3" s="1"/>
  <c r="J7" i="2"/>
  <c r="J8" i="2" s="1"/>
  <c r="H7" i="2"/>
  <c r="H8" i="2" s="1"/>
  <c r="J5" i="2"/>
  <c r="H5" i="2"/>
  <c r="H9" i="2" s="1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<sst xmlns="http://schemas.openxmlformats.org/spreadsheetml/2006/main" count="82" uniqueCount="45">
  <si>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08 March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</si>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</sst>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13685080.862246338</c:v>
                </c:pt>
                <c:pt idx="1">
                  <c:v>708369.09267899022</c:v>
                </c:pt>
                <c:pt idx="2">
                  <c:v>433599.06338112202</c:v>
                </c:pt>
                <c:pt idx="3">
                  <c:v>234.604988921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451-495F-8B8E-7821E5F00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465466</c:v>
                </c:pt>
                <c:pt idx="1">
                  <c:v>33168</c:v>
                </c:pt>
                <c:pt idx="2">
                  <c:v>1016950</c:v>
                </c:pt>
                <c:pt idx="3">
                  <c:v>2969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564-499B-A170-A6145EF03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6975689.4754871111</c:v>
                </c:pt>
                <c:pt idx="1">
                  <c:v>1431567.5300339779</c:v>
                </c:pt>
                <c:pt idx="2">
                  <c:v>76772.644997697003</c:v>
                </c:pt>
                <c:pt idx="3">
                  <c:v>5909420.3044065423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69F-469E-96D3-34E595260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6714967.5199685739</c:v>
                </c:pt>
                <c:pt idx="1">
                  <c:v>7669066.2600969933</c:v>
                </c:pt>
                <c:pt idx="2">
                  <c:v>8094.0349069840004</c:v>
                </c:pt>
                <c:pt idx="3">
                  <c:v>1322.139952778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E11-4FFD-AFBD-ED558098A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14827283.623295372</v>
      </c>
      <c r="H4" s="5"/>
      <c r="I4" s="1">
        <v>1518553</v>
      </c>
      <c r="J4" s="5"/>
      <c r="K4" s="3">
        <v>1767177.620673755</v>
      </c>
    </row>
    <row r="5" spans="1:11" x14ac:dyDescent="0.3">
      <c r="E5" s="6" t="s">
        <v>7</v>
      </c>
      <c r="F5" s="6"/>
      <c r="G5" s="2">
        <v>14393449.954925328</v>
      </c>
      <c r="H5" s="4">
        <f>G5/G4</f>
        <v>0.97074085318713121</v>
      </c>
      <c r="I5">
        <v>498634</v>
      </c>
      <c r="J5" s="4">
        <f>I5/I4</f>
        <v>0.32836127550371969</v>
      </c>
      <c r="K5" s="2">
        <v>1649969.8646060389</v>
      </c>
    </row>
    <row r="6" spans="1:11" x14ac:dyDescent="0.3">
      <c r="F6" t="s">
        <v>8</v>
      </c>
    </row>
    <row r="7" spans="1:11" x14ac:dyDescent="0.3">
      <c r="F7" t="s">
        <v>9</v>
      </c>
      <c r="G7" s="2">
        <v>13685080.862246338</v>
      </c>
      <c r="H7" s="4">
        <f>G7/G5</f>
        <v>0.95078531589734738</v>
      </c>
      <c r="I7">
        <v>465466</v>
      </c>
      <c r="J7" s="4">
        <f>I7/I5</f>
        <v>0.93348227357139701</v>
      </c>
      <c r="K7" s="2">
        <v>1400926.23894192</v>
      </c>
    </row>
    <row r="8" spans="1:11" x14ac:dyDescent="0.3">
      <c r="F8" t="s">
        <v>10</v>
      </c>
      <c r="G8" s="2">
        <f>G5-G7</f>
        <v>708369.09267899022</v>
      </c>
      <c r="H8" s="4">
        <f>1-H7</f>
        <v>4.9214684102652617E-2</v>
      </c>
      <c r="I8">
        <f>I5-I7</f>
        <v>33168</v>
      </c>
      <c r="J8" s="4">
        <f>1-J7</f>
        <v>6.6517726428602986E-2</v>
      </c>
      <c r="K8" s="2">
        <f>K5-K7</f>
        <v>249043.62566411891</v>
      </c>
    </row>
    <row r="9" spans="1:11" x14ac:dyDescent="0.3">
      <c r="E9" s="6" t="s">
        <v>11</v>
      </c>
      <c r="F9" s="6"/>
      <c r="G9" s="2">
        <v>433599.06338112202</v>
      </c>
      <c r="H9" s="4">
        <f>1-H5-H10</f>
        <v>2.9243324293054544E-2</v>
      </c>
      <c r="I9">
        <v>1016950</v>
      </c>
      <c r="J9" s="4">
        <f>1-J5-J10</f>
        <v>0.66968357377055654</v>
      </c>
      <c r="K9" s="2">
        <v>116958.24763976</v>
      </c>
    </row>
    <row r="10" spans="1:11" x14ac:dyDescent="0.3">
      <c r="E10" s="6" t="s">
        <v>12</v>
      </c>
      <c r="F10" s="6"/>
      <c r="G10" s="2">
        <v>234.604988921</v>
      </c>
      <c r="H10" s="4">
        <f>G10/G4</f>
        <v>1.5822519814243555E-5</v>
      </c>
      <c r="I10">
        <v>2969</v>
      </c>
      <c r="J10" s="4">
        <f>I10/I4</f>
        <v>1.9551507257237646E-3</v>
      </c>
      <c r="K10" s="2">
        <v>249.50842795599999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7658407.5745074889</v>
      </c>
      <c r="H13" s="5">
        <f>G13/G5</f>
        <v>0.53207588163300912</v>
      </c>
      <c r="I13" s="1">
        <f>I14+I15</f>
        <v>306378</v>
      </c>
      <c r="J13" s="5">
        <f>I13/I5</f>
        <v>0.61443463542397836</v>
      </c>
      <c r="K13" s="3">
        <f>K14+K15</f>
        <v>250602.81980715101</v>
      </c>
    </row>
    <row r="14" spans="1:11" x14ac:dyDescent="0.3">
      <c r="E14" s="6" t="s">
        <v>15</v>
      </c>
      <c r="F14" s="6"/>
      <c r="G14" s="2">
        <v>7365721.6779768588</v>
      </c>
      <c r="H14" s="4">
        <f>G14/G7</f>
        <v>0.53823004424453302</v>
      </c>
      <c r="I14">
        <v>292878</v>
      </c>
      <c r="J14" s="4">
        <f>I14/I7</f>
        <v>0.62921459354711196</v>
      </c>
      <c r="K14" s="2">
        <v>262725.83641717001</v>
      </c>
    </row>
    <row r="15" spans="1:11" x14ac:dyDescent="0.3">
      <c r="E15" s="6" t="s">
        <v>16</v>
      </c>
      <c r="F15" s="6"/>
      <c r="G15" s="2">
        <v>292685.89653063001</v>
      </c>
      <c r="H15" s="4">
        <f>G15/G8</f>
        <v>0.41318275960307282</v>
      </c>
      <c r="I15">
        <v>13500</v>
      </c>
      <c r="J15" s="4">
        <f>I15/I8</f>
        <v>0.40701881331403761</v>
      </c>
      <c r="K15" s="2">
        <v>-12123.016610019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6975689.4754871111</v>
      </c>
      <c r="H18" s="4">
        <f>G18/G5</f>
        <v>0.4846433271614693</v>
      </c>
      <c r="I18">
        <v>283826</v>
      </c>
      <c r="J18" s="4">
        <f>I18/I5</f>
        <v>0.56920707372541779</v>
      </c>
      <c r="K18" s="2">
        <v>222909.275453476</v>
      </c>
    </row>
    <row r="19" spans="2:11" x14ac:dyDescent="0.3">
      <c r="E19" s="6" t="s">
        <v>20</v>
      </c>
      <c r="F19" s="6"/>
      <c r="G19" s="2">
        <v>1431567.5300339779</v>
      </c>
      <c r="H19" s="4">
        <f>G19/G5</f>
        <v>9.9459652447265193E-2</v>
      </c>
      <c r="I19">
        <v>27646</v>
      </c>
      <c r="J19" s="4">
        <f>I19/I5</f>
        <v>5.5443471564313708E-2</v>
      </c>
      <c r="K19" s="2">
        <v>206520.47570361901</v>
      </c>
    </row>
    <row r="20" spans="2:11" x14ac:dyDescent="0.3">
      <c r="E20" s="6" t="s">
        <v>21</v>
      </c>
      <c r="F20" s="6"/>
      <c r="G20" s="2">
        <v>5986192.9494042397</v>
      </c>
      <c r="H20" s="4">
        <f>1-H18-H19</f>
        <v>0.41589702039126553</v>
      </c>
      <c r="I20">
        <v>187162</v>
      </c>
      <c r="J20" s="4">
        <f>1-J18-J19</f>
        <v>0.37534945471026848</v>
      </c>
      <c r="K20" s="2">
        <v>1220540.1134489439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76772.644997697003</v>
      </c>
      <c r="H22" s="4">
        <f>G22/G20</f>
        <v>1.2824953296124143E-2</v>
      </c>
      <c r="I22">
        <v>9276</v>
      </c>
      <c r="J22" s="4">
        <f>I22/I20</f>
        <v>4.956134258022462E-2</v>
      </c>
      <c r="K22" s="2">
        <v>28771.065145437999</v>
      </c>
    </row>
    <row r="23" spans="2:11" x14ac:dyDescent="0.3">
      <c r="F23" t="s">
        <v>24</v>
      </c>
      <c r="G23" s="2">
        <f>G20-G22</f>
        <v>5909420.3044065423</v>
      </c>
      <c r="H23" s="4">
        <f>1-H22</f>
        <v>0.9871750467038759</v>
      </c>
      <c r="I23">
        <f>I20-I22</f>
        <v>177886</v>
      </c>
      <c r="J23" s="4">
        <f>1-J22</f>
        <v>0.9504386574197754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6714967.5199685739</v>
      </c>
      <c r="H26" s="4">
        <f>G26/G5</f>
        <v>0.4665293964266547</v>
      </c>
      <c r="I26">
        <v>262522</v>
      </c>
      <c r="J26" s="4">
        <f>I26/I5</f>
        <v>0.52648234977959785</v>
      </c>
      <c r="K26" s="2">
        <v>458286.52158570598</v>
      </c>
    </row>
    <row r="27" spans="2:11" x14ac:dyDescent="0.3">
      <c r="E27" s="6" t="s">
        <v>27</v>
      </c>
      <c r="F27" s="6"/>
      <c r="G27" s="2">
        <v>7669066.2600969933</v>
      </c>
      <c r="H27" s="4">
        <f>G27/G5</f>
        <v>0.53281640496986604</v>
      </c>
      <c r="I27">
        <v>235861</v>
      </c>
      <c r="J27" s="4">
        <f>I27/I5</f>
        <v>0.4730142749992981</v>
      </c>
      <c r="K27" s="2">
        <v>1191649.349553532</v>
      </c>
    </row>
    <row r="28" spans="2:11" x14ac:dyDescent="0.3">
      <c r="E28" s="6" t="s">
        <v>28</v>
      </c>
      <c r="F28" s="6"/>
      <c r="G28" s="2">
        <v>8094.0349069840004</v>
      </c>
      <c r="H28" s="4">
        <f>G28/G5</f>
        <v>5.6234154649033839E-4</v>
      </c>
      <c r="I28">
        <v>191</v>
      </c>
      <c r="J28" s="4">
        <f>I28/I5</f>
        <v>3.8304648299153284E-4</v>
      </c>
      <c r="K28" s="2">
        <v>3.0263716249999999</v>
      </c>
    </row>
    <row r="29" spans="2:11" x14ac:dyDescent="0.3">
      <c r="E29" s="6" t="s">
        <v>29</v>
      </c>
      <c r="F29" s="6"/>
      <c r="G29" s="2">
        <v>1322.139952778</v>
      </c>
      <c r="H29" s="4">
        <f>G29/G5</f>
        <v>9.1857056989007261E-5</v>
      </c>
      <c r="I29">
        <v>60</v>
      </c>
      <c r="J29" s="4">
        <f>I29/I5</f>
        <v>1.2032873811252342E-4</v>
      </c>
      <c r="K29" s="2">
        <v>30.967095176000001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15162714.612267379</v>
      </c>
      <c r="H4" s="5"/>
      <c r="I4" s="1">
        <v>2434019</v>
      </c>
      <c r="J4" s="5"/>
      <c r="K4" s="3">
        <v>190898905.87921607</v>
      </c>
    </row>
    <row r="5" spans="1:11" x14ac:dyDescent="0.3">
      <c r="E5" s="6" t="s">
        <v>7</v>
      </c>
      <c r="F5" s="6"/>
      <c r="G5" s="2">
        <v>12943323.273472304</v>
      </c>
      <c r="H5" s="4">
        <f>G5/G4</f>
        <v>0.85362836434318434</v>
      </c>
      <c r="I5">
        <v>454656</v>
      </c>
      <c r="J5" s="4">
        <f>I5/I4</f>
        <v>0.18679229701986713</v>
      </c>
      <c r="K5" s="2">
        <v>4390735.3343626969</v>
      </c>
    </row>
    <row r="6" spans="1:11" x14ac:dyDescent="0.3">
      <c r="F6" t="s">
        <v>8</v>
      </c>
    </row>
    <row r="7" spans="1:11" x14ac:dyDescent="0.3">
      <c r="F7" t="s">
        <v>9</v>
      </c>
      <c r="G7" s="2">
        <v>12187969.14094316</v>
      </c>
      <c r="H7" s="4">
        <f>G7/G5</f>
        <v>0.94164140718966183</v>
      </c>
      <c r="I7">
        <v>422114</v>
      </c>
      <c r="J7" s="4">
        <f>I7/I5</f>
        <v>0.92842500703828834</v>
      </c>
      <c r="K7" s="2">
        <v>4072203.2069824608</v>
      </c>
    </row>
    <row r="8" spans="1:11" x14ac:dyDescent="0.3">
      <c r="F8" t="s">
        <v>10</v>
      </c>
      <c r="G8" s="2">
        <f>G5-G7</f>
        <v>755354.13252914324</v>
      </c>
      <c r="H8" s="4">
        <f>1-H7</f>
        <v>5.8358592810338172E-2</v>
      </c>
      <c r="I8">
        <f>I5-I7</f>
        <v>32542</v>
      </c>
      <c r="J8" s="4">
        <f>1-J7</f>
        <v>7.1574992961711659E-2</v>
      </c>
      <c r="K8" s="2">
        <f>K5-K7</f>
        <v>318532.12738023605</v>
      </c>
    </row>
    <row r="9" spans="1:11" x14ac:dyDescent="0.3">
      <c r="E9" s="6" t="s">
        <v>11</v>
      </c>
      <c r="F9" s="6"/>
      <c r="G9" s="2">
        <v>2077398.0420976321</v>
      </c>
      <c r="H9" s="4">
        <f>1-H5-H10</f>
        <v>0.13700700008011216</v>
      </c>
      <c r="I9">
        <v>1449576</v>
      </c>
      <c r="J9" s="4">
        <f>1-J5-J10</f>
        <v>0.59554835027992803</v>
      </c>
      <c r="K9" s="2">
        <v>185595732.58881229</v>
      </c>
    </row>
    <row r="10" spans="1:11" x14ac:dyDescent="0.3">
      <c r="E10" s="6" t="s">
        <v>12</v>
      </c>
      <c r="F10" s="6"/>
      <c r="G10" s="2">
        <v>141993.29669744099</v>
      </c>
      <c r="H10" s="4">
        <f>G10/G4</f>
        <v>9.3646355767034919E-3</v>
      </c>
      <c r="I10">
        <v>529787</v>
      </c>
      <c r="J10" s="4">
        <f>I10/I4</f>
        <v>0.21765935270020489</v>
      </c>
      <c r="K10" s="2">
        <v>912437.95604106295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5909403.1424507005</v>
      </c>
      <c r="H13" s="5">
        <f>G13/G5</f>
        <v>0.45655995895290541</v>
      </c>
      <c r="I13" s="1">
        <f>I14+I15</f>
        <v>189562</v>
      </c>
      <c r="J13" s="5">
        <f>I13/I5</f>
        <v>0.41693500140765766</v>
      </c>
      <c r="K13" s="3">
        <f>K14+K15</f>
        <v>1212394.5695727998</v>
      </c>
    </row>
    <row r="14" spans="1:11" x14ac:dyDescent="0.3">
      <c r="E14" s="6" t="s">
        <v>15</v>
      </c>
      <c r="F14" s="6"/>
      <c r="G14" s="2">
        <v>5761940.0553873703</v>
      </c>
      <c r="H14" s="4">
        <f>G14/G7</f>
        <v>0.47275637054505087</v>
      </c>
      <c r="I14">
        <v>184045</v>
      </c>
      <c r="J14" s="4">
        <f>I14/I7</f>
        <v>0.43600780831718444</v>
      </c>
      <c r="K14" s="2">
        <v>1193341.2707798069</v>
      </c>
    </row>
    <row r="15" spans="1:11" x14ac:dyDescent="0.3">
      <c r="E15" s="6" t="s">
        <v>16</v>
      </c>
      <c r="F15" s="6"/>
      <c r="G15" s="2">
        <v>147463.08706332999</v>
      </c>
      <c r="H15" s="4">
        <f>G15/G8</f>
        <v>0.19522377744804426</v>
      </c>
      <c r="I15">
        <v>5517</v>
      </c>
      <c r="J15" s="4">
        <f>I15/I8</f>
        <v>0.16953475508573534</v>
      </c>
      <c r="K15" s="2">
        <v>19053.298792992999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5195719.5219182987</v>
      </c>
      <c r="H18" s="4">
        <f>G18/G5</f>
        <v>0.4014208261773905</v>
      </c>
      <c r="I18">
        <v>183679</v>
      </c>
      <c r="J18" s="4">
        <f>I18/I5</f>
        <v>0.40399554828265766</v>
      </c>
      <c r="K18" s="2">
        <v>1184396.369296981</v>
      </c>
    </row>
    <row r="19" spans="2:11" x14ac:dyDescent="0.3">
      <c r="E19" s="6" t="s">
        <v>20</v>
      </c>
      <c r="F19" s="6"/>
      <c r="G19" s="2">
        <v>1146888.874848499</v>
      </c>
      <c r="H19" s="4">
        <f>G19/G5</f>
        <v>8.8608532029720619E-2</v>
      </c>
      <c r="I19">
        <v>29758</v>
      </c>
      <c r="J19" s="4">
        <f>I19/I5</f>
        <v>6.54516821509009E-2</v>
      </c>
      <c r="K19" s="2">
        <v>332767.57523719501</v>
      </c>
    </row>
    <row r="20" spans="2:11" x14ac:dyDescent="0.3">
      <c r="E20" s="6" t="s">
        <v>21</v>
      </c>
      <c r="F20" s="6"/>
      <c r="G20" s="2">
        <v>6600714.8767055068</v>
      </c>
      <c r="H20" s="4">
        <f>1-H18-H19</f>
        <v>0.50997064179288887</v>
      </c>
      <c r="I20">
        <v>241183</v>
      </c>
      <c r="J20" s="4">
        <f>1-J18-J19</f>
        <v>0.53055276956644148</v>
      </c>
      <c r="K20" s="2">
        <v>2863618.3943802509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277552.867130208</v>
      </c>
      <c r="H22" s="4">
        <f>G22/G20</f>
        <v>4.2048910203607799E-2</v>
      </c>
      <c r="I22">
        <v>21612</v>
      </c>
      <c r="J22" s="4">
        <f>I22/I20</f>
        <v>8.9608305726357168E-2</v>
      </c>
      <c r="K22" s="2">
        <v>468143.75231905101</v>
      </c>
    </row>
    <row r="23" spans="2:11" x14ac:dyDescent="0.3">
      <c r="F23" t="s">
        <v>24</v>
      </c>
      <c r="G23" s="2">
        <f>G20-G22</f>
        <v>6323162.009575299</v>
      </c>
      <c r="H23" s="4">
        <f>1-H22</f>
        <v>0.95795108979639221</v>
      </c>
      <c r="I23">
        <f>I20-I22</f>
        <v>219571</v>
      </c>
      <c r="J23" s="4">
        <f>1-J22</f>
        <v>0.91039169427364286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6636840.5244396832</v>
      </c>
      <c r="H26" s="4">
        <f>G26/G5</f>
        <v>0.51276170611005834</v>
      </c>
      <c r="I26">
        <v>244493</v>
      </c>
      <c r="J26" s="4">
        <f>I26/I5</f>
        <v>0.53775381827139634</v>
      </c>
      <c r="K26" s="2">
        <v>2818494.3880433398</v>
      </c>
    </row>
    <row r="27" spans="2:11" x14ac:dyDescent="0.3">
      <c r="E27" s="6" t="s">
        <v>27</v>
      </c>
      <c r="F27" s="6"/>
      <c r="G27" s="2">
        <v>6269684.0517067369</v>
      </c>
      <c r="H27" s="4">
        <f>G27/G5</f>
        <v>0.4843952298214344</v>
      </c>
      <c r="I27">
        <v>209040</v>
      </c>
      <c r="J27" s="4">
        <f>I27/I5</f>
        <v>0.45977618243243246</v>
      </c>
      <c r="K27" s="2">
        <v>1556559.637319329</v>
      </c>
    </row>
    <row r="28" spans="2:11" x14ac:dyDescent="0.3">
      <c r="E28" s="6" t="s">
        <v>28</v>
      </c>
      <c r="F28" s="6"/>
      <c r="G28" s="2">
        <v>31911.577645611</v>
      </c>
      <c r="H28" s="4">
        <f>G28/G5</f>
        <v>2.465485638531076E-3</v>
      </c>
      <c r="I28">
        <v>871</v>
      </c>
      <c r="J28" s="4">
        <f>I28/I5</f>
        <v>1.9157340934684685E-3</v>
      </c>
      <c r="K28" s="2">
        <v>12048.527703547999</v>
      </c>
    </row>
    <row r="29" spans="2:11" x14ac:dyDescent="0.3">
      <c r="E29" s="6" t="s">
        <v>29</v>
      </c>
      <c r="F29" s="6"/>
      <c r="G29" s="2">
        <v>4887.1196802739996</v>
      </c>
      <c r="H29" s="4">
        <f>G29/G5</f>
        <v>3.7757842997634814E-4</v>
      </c>
      <c r="I29">
        <v>244</v>
      </c>
      <c r="J29" s="4">
        <f>I29/I5</f>
        <v>5.3666948198198203E-4</v>
      </c>
      <c r="K29" s="2">
        <v>3632.3755379300001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EU'!$G$7</f>
        <v>13685080.862246338</v>
      </c>
    </row>
    <row r="3" spans="1:2" x14ac:dyDescent="0.3">
      <c r="A3" t="s">
        <v>32</v>
      </c>
      <c r="B3">
        <f>'NEWT - EU'!$G$8</f>
        <v>708369.09267899022</v>
      </c>
    </row>
    <row r="4" spans="1:2" x14ac:dyDescent="0.3">
      <c r="A4" t="s">
        <v>33</v>
      </c>
      <c r="B4">
        <f>'NEWT - EU'!$G$9</f>
        <v>433599.06338112202</v>
      </c>
    </row>
    <row r="5" spans="1:2" x14ac:dyDescent="0.3">
      <c r="A5" t="s">
        <v>34</v>
      </c>
      <c r="B5">
        <f>'NEWT - EU'!$G$10</f>
        <v>234.604988921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EU'!$I$7</f>
        <v>465466</v>
      </c>
    </row>
    <row r="16" spans="1:2" x14ac:dyDescent="0.3">
      <c r="A16" t="s">
        <v>32</v>
      </c>
      <c r="B16">
        <f>'NEWT - EU'!$I$8</f>
        <v>33168</v>
      </c>
    </row>
    <row r="17" spans="1:2" x14ac:dyDescent="0.3">
      <c r="A17" t="s">
        <v>33</v>
      </c>
      <c r="B17">
        <f>'NEWT - EU'!$I$9</f>
        <v>1016950</v>
      </c>
    </row>
    <row r="18" spans="1:2" x14ac:dyDescent="0.3">
      <c r="A18" t="s">
        <v>34</v>
      </c>
      <c r="B18">
        <f>'NEWT - EU'!$I$10</f>
        <v>2969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EU'!$G$18</f>
        <v>6975689.4754871111</v>
      </c>
    </row>
    <row r="28" spans="1:2" x14ac:dyDescent="0.3">
      <c r="A28" t="s">
        <v>37</v>
      </c>
      <c r="B28">
        <f>'NEWT - EU'!$G$19</f>
        <v>1431567.5300339779</v>
      </c>
    </row>
    <row r="29" spans="1:2" x14ac:dyDescent="0.3">
      <c r="A29" t="s">
        <v>38</v>
      </c>
      <c r="B29">
        <f>'NEWT - EU'!$G$22</f>
        <v>76772.644997697003</v>
      </c>
    </row>
    <row r="30" spans="1:2" x14ac:dyDescent="0.3">
      <c r="A30" t="s">
        <v>39</v>
      </c>
      <c r="B30">
        <f>'NEWT - EU'!$G$23</f>
        <v>5909420.3044065423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EU'!$G$26</f>
        <v>6714967.5199685739</v>
      </c>
    </row>
    <row r="41" spans="1:2" x14ac:dyDescent="0.3">
      <c r="A41" t="s">
        <v>42</v>
      </c>
      <c r="B41">
        <f>'NEWT - EU'!$G$27</f>
        <v>7669066.2600969933</v>
      </c>
    </row>
    <row r="42" spans="1:2" x14ac:dyDescent="0.3">
      <c r="A42" t="s">
        <v>43</v>
      </c>
      <c r="B42">
        <f>'NEWT - EU'!$G$28</f>
        <v>8094.0349069840004</v>
      </c>
    </row>
    <row r="43" spans="1:2" x14ac:dyDescent="0.3">
      <c r="A43" t="s">
        <v>44</v>
      </c>
      <c r="B43">
        <f>'NEWT - EU'!$G$29</f>
        <v>1322.139952778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2024-03-18T14:28:03Z</dcterms:created>
  <dcterms:modified xsi:type="dcterms:W3CDTF">2024-03-18T14:28:03Z</dcterms:modified>
</cp:coreProperties>
</file>