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165D27E7-E422-43F8-A5CD-54F4E014FB4E}" xr6:coauthVersionLast="47" xr6:coauthVersionMax="47" xr10:uidLastSave="{00000000-0000-0000-0000-000000000000}"/>
  <bookViews>
    <workbookView xWindow="-12240" yWindow="-16320" windowWidth="29040" windowHeight="157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K23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5" i="5"/>
  <c r="H15" i="5"/>
  <c r="J14" i="5"/>
  <c r="H14" i="5"/>
  <c r="K13" i="5"/>
  <c r="I13" i="5"/>
  <c r="J13" i="5" s="1"/>
  <c r="G13" i="5"/>
  <c r="H13" i="5" s="1"/>
  <c r="J10" i="5"/>
  <c r="H10" i="5"/>
  <c r="K8" i="5"/>
  <c r="I8" i="5"/>
  <c r="G8" i="5"/>
  <c r="J7" i="5"/>
  <c r="J8" i="5" s="1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K23" i="2"/>
  <c r="I23" i="2"/>
  <c r="G23" i="2"/>
  <c r="B30" i="3" s="1"/>
  <c r="J22" i="2"/>
  <c r="J23" i="2" s="1"/>
  <c r="H22" i="2"/>
  <c r="H23" i="2" s="1"/>
  <c r="J19" i="2"/>
  <c r="H19" i="2"/>
  <c r="J18" i="2"/>
  <c r="J20" i="2" s="1"/>
  <c r="H18" i="2"/>
  <c r="H20" i="2" s="1"/>
  <c r="J15" i="2"/>
  <c r="H15" i="2"/>
  <c r="J14" i="2"/>
  <c r="H14" i="2"/>
  <c r="K13" i="2"/>
  <c r="I13" i="2"/>
  <c r="J13" i="2" s="1"/>
  <c r="H13" i="2"/>
  <c r="G13" i="2"/>
  <c r="J10" i="2"/>
  <c r="H10" i="2"/>
  <c r="K8" i="2"/>
  <c r="I8" i="2"/>
  <c r="G8" i="2"/>
  <c r="J7" i="2"/>
  <c r="J8" i="2" s="1"/>
  <c r="H7" i="2"/>
  <c r="H8" i="2" s="1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<sst xmlns="http://schemas.openxmlformats.org/spreadsheetml/2006/main" count="82" uniqueCount="45">
  <si>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07 November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</si>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</sst>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17178224.230802324</c:v>
                </c:pt>
                <c:pt idx="1">
                  <c:v>460058.71719817072</c:v>
                </c:pt>
                <c:pt idx="2">
                  <c:v>564044.70360763394</c:v>
                </c:pt>
                <c:pt idx="3">
                  <c:v>584.56592502599995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0FE-4418-8B5D-33CB1A004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494002</c:v>
                </c:pt>
                <c:pt idx="1">
                  <c:v>20812</c:v>
                </c:pt>
                <c:pt idx="2">
                  <c:v>1067791</c:v>
                </c:pt>
                <c:pt idx="3">
                  <c:v>3951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031-431C-B227-044CC3E93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7635692.2119414778</c:v>
                </c:pt>
                <c:pt idx="1">
                  <c:v>2777164.5217222599</c:v>
                </c:pt>
                <c:pt idx="2">
                  <c:v>158995.86748790299</c:v>
                </c:pt>
                <c:pt idx="3">
                  <c:v>7066430.3468488529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C1B-4E3A-B849-A3A1E0DD7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7830262.1082074717</c:v>
                </c:pt>
                <c:pt idx="1">
                  <c:v>9799162.3407442551</c:v>
                </c:pt>
                <c:pt idx="2">
                  <c:v>8783.4990487649993</c:v>
                </c:pt>
                <c:pt idx="3">
                  <c:v>75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9AA-4339-8814-CEEA4FC79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18202912.217533153</v>
      </c>
      <c r="H4" s="5"/>
      <c r="I4" s="1">
        <v>1586556</v>
      </c>
      <c r="J4" s="5"/>
      <c r="K4" s="3">
        <v>1005308.183835394</v>
      </c>
    </row>
    <row r="5" spans="1:11" x14ac:dyDescent="0.25">
      <c r="E5" s="6" t="s">
        <v>7</v>
      </c>
      <c r="F5" s="6"/>
      <c r="G5" s="2">
        <v>17638282.948000494</v>
      </c>
      <c r="H5" s="4">
        <f>G5/G4</f>
        <v>0.96898137711235</v>
      </c>
      <c r="I5">
        <v>514814</v>
      </c>
      <c r="J5" s="4">
        <f>I5/I4</f>
        <v>0.32448523720562022</v>
      </c>
      <c r="K5" s="2">
        <v>860220.628897644</v>
      </c>
    </row>
    <row r="6" spans="1:11" x14ac:dyDescent="0.25">
      <c r="F6" t="s">
        <v>8</v>
      </c>
    </row>
    <row r="7" spans="1:11" x14ac:dyDescent="0.25">
      <c r="F7" t="s">
        <v>9</v>
      </c>
      <c r="G7" s="2">
        <v>17178224.230802324</v>
      </c>
      <c r="H7" s="4">
        <f>G7/G5</f>
        <v>0.9739170349770172</v>
      </c>
      <c r="I7">
        <v>494002</v>
      </c>
      <c r="J7" s="4">
        <f>I7/I5</f>
        <v>0.95957374896564585</v>
      </c>
      <c r="K7" s="2">
        <v>757299.86143648101</v>
      </c>
    </row>
    <row r="8" spans="1:11" x14ac:dyDescent="0.25">
      <c r="F8" t="s">
        <v>10</v>
      </c>
      <c r="G8" s="2">
        <f>G5-G7</f>
        <v>460058.71719817072</v>
      </c>
      <c r="H8" s="4">
        <f>1-H7</f>
        <v>2.6082965022982796E-2</v>
      </c>
      <c r="I8">
        <f>I5-I7</f>
        <v>20812</v>
      </c>
      <c r="J8" s="4">
        <f>1-J7</f>
        <v>4.0426251034354155E-2</v>
      </c>
      <c r="K8" s="2">
        <f>K5-K7</f>
        <v>102920.76746116299</v>
      </c>
    </row>
    <row r="9" spans="1:11" x14ac:dyDescent="0.25">
      <c r="E9" s="6" t="s">
        <v>11</v>
      </c>
      <c r="F9" s="6"/>
      <c r="G9" s="2">
        <v>564044.70360763394</v>
      </c>
      <c r="H9" s="4">
        <f>1-H5-H10</f>
        <v>3.0986509019383202E-2</v>
      </c>
      <c r="I9">
        <v>1067791</v>
      </c>
      <c r="J9" s="4">
        <f>1-J5-J10</f>
        <v>0.67302446305078423</v>
      </c>
      <c r="K9" s="2">
        <v>143593.284060365</v>
      </c>
    </row>
    <row r="10" spans="1:11" x14ac:dyDescent="0.25">
      <c r="E10" s="6" t="s">
        <v>12</v>
      </c>
      <c r="F10" s="6"/>
      <c r="G10" s="2">
        <v>584.56592502599995</v>
      </c>
      <c r="H10" s="4">
        <f>G10/G4</f>
        <v>3.2113868266800881E-5</v>
      </c>
      <c r="I10">
        <v>3951</v>
      </c>
      <c r="J10" s="4">
        <f>I10/I4</f>
        <v>2.4902997435955615E-3</v>
      </c>
      <c r="K10" s="2">
        <v>1494.2708773849999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8854206.1119837854</v>
      </c>
      <c r="H13" s="5">
        <f>G13/G5</f>
        <v>0.50198798477646112</v>
      </c>
      <c r="I13" s="1">
        <f>I14+I15</f>
        <v>280026</v>
      </c>
      <c r="J13" s="5">
        <f>I13/I5</f>
        <v>0.54393625658975864</v>
      </c>
      <c r="K13" s="3">
        <f>K14+K15</f>
        <v>-108941.045843224</v>
      </c>
    </row>
    <row r="14" spans="1:11" x14ac:dyDescent="0.25">
      <c r="E14" s="6" t="s">
        <v>15</v>
      </c>
      <c r="F14" s="6"/>
      <c r="G14" s="2">
        <v>8822164.055930201</v>
      </c>
      <c r="H14" s="4">
        <f>G14/G7</f>
        <v>0.51356670732654386</v>
      </c>
      <c r="I14">
        <v>278657</v>
      </c>
      <c r="J14" s="4">
        <f>I14/I7</f>
        <v>0.56408071222383716</v>
      </c>
      <c r="K14" s="2">
        <v>-108472.447364224</v>
      </c>
    </row>
    <row r="15" spans="1:11" x14ac:dyDescent="0.25">
      <c r="E15" s="6" t="s">
        <v>16</v>
      </c>
      <c r="F15" s="6"/>
      <c r="G15" s="2">
        <v>32042.056053584001</v>
      </c>
      <c r="H15" s="4">
        <f>G15/G8</f>
        <v>6.9647753331846668E-2</v>
      </c>
      <c r="I15">
        <v>1369</v>
      </c>
      <c r="J15" s="4">
        <f>I15/I8</f>
        <v>6.5779358062656154E-2</v>
      </c>
      <c r="K15" s="2">
        <v>-468.598479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7635692.2119414778</v>
      </c>
      <c r="H18" s="4">
        <f>G18/G5</f>
        <v>0.43290450858806939</v>
      </c>
      <c r="I18">
        <v>252911</v>
      </c>
      <c r="J18" s="4">
        <f>I18/I5</f>
        <v>0.49126674876751603</v>
      </c>
      <c r="K18" s="2">
        <v>-49394.901945019003</v>
      </c>
    </row>
    <row r="19" spans="2:11" x14ac:dyDescent="0.25">
      <c r="E19" s="6" t="s">
        <v>20</v>
      </c>
      <c r="F19" s="6"/>
      <c r="G19" s="2">
        <v>2777164.5217222599</v>
      </c>
      <c r="H19" s="4">
        <f>G19/G5</f>
        <v>0.15745095653072536</v>
      </c>
      <c r="I19">
        <v>46860</v>
      </c>
      <c r="J19" s="4">
        <f>I19/I5</f>
        <v>9.1023165648175849E-2</v>
      </c>
      <c r="K19" s="2">
        <v>165863.99142762201</v>
      </c>
    </row>
    <row r="20" spans="2:11" x14ac:dyDescent="0.25">
      <c r="E20" s="6" t="s">
        <v>21</v>
      </c>
      <c r="F20" s="6"/>
      <c r="G20" s="2">
        <v>7225426.2143367557</v>
      </c>
      <c r="H20" s="4">
        <f>1-H18-H19</f>
        <v>0.40964453488120522</v>
      </c>
      <c r="I20">
        <v>215043</v>
      </c>
      <c r="J20" s="4">
        <f>1-J18-J19</f>
        <v>0.41771008558430817</v>
      </c>
      <c r="K20" s="2">
        <v>743751.53941504098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158995.86748790299</v>
      </c>
      <c r="H22" s="4">
        <f>G22/G20</f>
        <v>2.2005050328023829E-2</v>
      </c>
      <c r="I22">
        <v>12981</v>
      </c>
      <c r="J22" s="4">
        <f>I22/I20</f>
        <v>6.0364671251796155E-2</v>
      </c>
      <c r="K22" s="2">
        <v>64525.988711721002</v>
      </c>
    </row>
    <row r="23" spans="2:11" x14ac:dyDescent="0.25">
      <c r="F23" t="s">
        <v>24</v>
      </c>
      <c r="G23" s="2">
        <f>G20-G22</f>
        <v>7066430.3468488529</v>
      </c>
      <c r="H23" s="4">
        <f>1-H22</f>
        <v>0.9779949496719762</v>
      </c>
      <c r="I23">
        <f>I20-I22</f>
        <v>202062</v>
      </c>
      <c r="J23" s="4">
        <f>1-J22</f>
        <v>0.93963532874820388</v>
      </c>
      <c r="K23" s="2">
        <f>K20-K22</f>
        <v>679225.55070331995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7830262.1082074717</v>
      </c>
      <c r="H26" s="4">
        <f>G26/G5</f>
        <v>0.44393562181148272</v>
      </c>
      <c r="I26">
        <v>245248</v>
      </c>
      <c r="J26" s="4">
        <f>I26/I5</f>
        <v>0.47638176117976588</v>
      </c>
      <c r="K26" s="2">
        <v>35722.201600977001</v>
      </c>
    </row>
    <row r="27" spans="2:11" x14ac:dyDescent="0.25">
      <c r="E27" s="6" t="s">
        <v>27</v>
      </c>
      <c r="F27" s="6"/>
      <c r="G27" s="2">
        <v>9799162.3407442551</v>
      </c>
      <c r="H27" s="4">
        <f>G27/G5</f>
        <v>0.55556214681628657</v>
      </c>
      <c r="I27">
        <v>268990</v>
      </c>
      <c r="J27" s="4">
        <f>I27/I5</f>
        <v>0.52249938812852792</v>
      </c>
      <c r="K27" s="2">
        <v>824483.037296667</v>
      </c>
    </row>
    <row r="28" spans="2:11" x14ac:dyDescent="0.25">
      <c r="E28" s="6" t="s">
        <v>28</v>
      </c>
      <c r="F28" s="6"/>
      <c r="G28" s="2">
        <v>8783.4990487649993</v>
      </c>
      <c r="H28" s="4">
        <f>G28/G5</f>
        <v>4.979792576556162E-4</v>
      </c>
      <c r="I28">
        <v>575</v>
      </c>
      <c r="J28" s="4">
        <f>I28/I5</f>
        <v>1.1169082425885853E-3</v>
      </c>
      <c r="K28" s="2">
        <v>15.39</v>
      </c>
    </row>
    <row r="29" spans="2:11" x14ac:dyDescent="0.25">
      <c r="E29" s="6" t="s">
        <v>29</v>
      </c>
      <c r="F29" s="6"/>
      <c r="G29" s="2">
        <v>75</v>
      </c>
      <c r="H29" s="4">
        <f>G29/G5</f>
        <v>4.2521145749338446E-6</v>
      </c>
      <c r="I29">
        <v>1</v>
      </c>
      <c r="J29" s="4">
        <f>I29/I5</f>
        <v>1.942449117545366E-6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17074083.302656122</v>
      </c>
      <c r="H4" s="5"/>
      <c r="I4" s="1">
        <v>2836245</v>
      </c>
      <c r="J4" s="5"/>
      <c r="K4" s="3">
        <v>214795069.28641498</v>
      </c>
    </row>
    <row r="5" spans="1:11" x14ac:dyDescent="0.25">
      <c r="E5" s="6" t="s">
        <v>7</v>
      </c>
      <c r="F5" s="6"/>
      <c r="G5" s="2">
        <v>14482905.522647804</v>
      </c>
      <c r="H5" s="4">
        <f>G5/G4</f>
        <v>0.84823912744965801</v>
      </c>
      <c r="I5">
        <v>448796</v>
      </c>
      <c r="J5" s="4">
        <f>I5/I4</f>
        <v>0.15823597749841781</v>
      </c>
      <c r="K5" s="2">
        <v>30370694.175132606</v>
      </c>
    </row>
    <row r="6" spans="1:11" x14ac:dyDescent="0.25">
      <c r="F6" t="s">
        <v>8</v>
      </c>
    </row>
    <row r="7" spans="1:11" x14ac:dyDescent="0.25">
      <c r="F7" t="s">
        <v>9</v>
      </c>
      <c r="G7" s="2">
        <v>13874972.207516314</v>
      </c>
      <c r="H7" s="4">
        <f>G7/G5</f>
        <v>0.95802407782189658</v>
      </c>
      <c r="I7">
        <v>425568</v>
      </c>
      <c r="J7" s="4">
        <f>I7/I5</f>
        <v>0.94824374548792767</v>
      </c>
      <c r="K7" s="2">
        <v>30060622.873496365</v>
      </c>
    </row>
    <row r="8" spans="1:11" x14ac:dyDescent="0.25">
      <c r="F8" t="s">
        <v>10</v>
      </c>
      <c r="G8" s="2">
        <f>G5-G7</f>
        <v>607933.31513148919</v>
      </c>
      <c r="H8" s="4">
        <f>1-H7</f>
        <v>4.197592217810342E-2</v>
      </c>
      <c r="I8">
        <f>I5-I7</f>
        <v>23228</v>
      </c>
      <c r="J8" s="4">
        <f>1-J7</f>
        <v>5.1756254512072331E-2</v>
      </c>
      <c r="K8" s="2">
        <f>K5-K7</f>
        <v>310071.30163624138</v>
      </c>
    </row>
    <row r="9" spans="1:11" x14ac:dyDescent="0.25">
      <c r="E9" s="6" t="s">
        <v>11</v>
      </c>
      <c r="F9" s="6"/>
      <c r="G9" s="2">
        <v>2458251.2326546628</v>
      </c>
      <c r="H9" s="4">
        <f>1-H5-H10</f>
        <v>0.14397559090462264</v>
      </c>
      <c r="I9">
        <v>1737439</v>
      </c>
      <c r="J9" s="4">
        <f>1-J5-J10</f>
        <v>0.61258424430893665</v>
      </c>
      <c r="K9" s="2">
        <v>183428048.88620716</v>
      </c>
    </row>
    <row r="10" spans="1:11" x14ac:dyDescent="0.25">
      <c r="E10" s="6" t="s">
        <v>12</v>
      </c>
      <c r="F10" s="6"/>
      <c r="G10" s="2">
        <v>132926.54735365199</v>
      </c>
      <c r="H10" s="4">
        <f>G10/G4</f>
        <v>7.7852816457193537E-3</v>
      </c>
      <c r="I10">
        <v>650010</v>
      </c>
      <c r="J10" s="4">
        <f>I10/I4</f>
        <v>0.22917977819264557</v>
      </c>
      <c r="K10" s="2">
        <v>996326.22507521696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6576714.8173646405</v>
      </c>
      <c r="H13" s="5">
        <f>G13/G5</f>
        <v>0.45410189323407724</v>
      </c>
      <c r="I13" s="1">
        <f>I14+I15</f>
        <v>174816</v>
      </c>
      <c r="J13" s="5">
        <f>I13/I5</f>
        <v>0.38952218825479729</v>
      </c>
      <c r="K13" s="3">
        <f>K14+K15</f>
        <v>10248039.053564247</v>
      </c>
    </row>
    <row r="14" spans="1:11" x14ac:dyDescent="0.25">
      <c r="E14" s="6" t="s">
        <v>15</v>
      </c>
      <c r="F14" s="6"/>
      <c r="G14" s="2">
        <v>6552015.5906062266</v>
      </c>
      <c r="H14" s="4">
        <f>G14/G7</f>
        <v>0.47221828574596247</v>
      </c>
      <c r="I14">
        <v>173867</v>
      </c>
      <c r="J14" s="4">
        <f>I14/I7</f>
        <v>0.40855280472215955</v>
      </c>
      <c r="K14" s="2">
        <v>10233955.203946615</v>
      </c>
    </row>
    <row r="15" spans="1:11" x14ac:dyDescent="0.25">
      <c r="E15" s="6" t="s">
        <v>16</v>
      </c>
      <c r="F15" s="6"/>
      <c r="G15" s="2">
        <v>24699.226758413999</v>
      </c>
      <c r="H15" s="4">
        <f>G15/G8</f>
        <v>4.0628184282139289E-2</v>
      </c>
      <c r="I15">
        <v>949</v>
      </c>
      <c r="J15" s="4">
        <f>I15/I8</f>
        <v>4.0855863612881009E-2</v>
      </c>
      <c r="K15" s="2">
        <v>14083.849617633001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5955930.9397238335</v>
      </c>
      <c r="H18" s="4">
        <f>G18/G5</f>
        <v>0.41123867931128738</v>
      </c>
      <c r="I18">
        <v>166685</v>
      </c>
      <c r="J18" s="4">
        <f>I18/I5</f>
        <v>0.37140482535494967</v>
      </c>
      <c r="K18" s="2">
        <v>7135092.170110153</v>
      </c>
    </row>
    <row r="19" spans="2:11" x14ac:dyDescent="0.25">
      <c r="E19" s="6" t="s">
        <v>20</v>
      </c>
      <c r="F19" s="6"/>
      <c r="G19" s="2">
        <v>2188323.4544771132</v>
      </c>
      <c r="H19" s="4">
        <f>G19/G5</f>
        <v>0.15109699162610005</v>
      </c>
      <c r="I19">
        <v>47864</v>
      </c>
      <c r="J19" s="4">
        <f>I19/I5</f>
        <v>0.10664979188762823</v>
      </c>
      <c r="K19" s="2">
        <v>6217484.3905656356</v>
      </c>
    </row>
    <row r="20" spans="2:11" x14ac:dyDescent="0.25">
      <c r="E20" s="6" t="s">
        <v>21</v>
      </c>
      <c r="F20" s="6"/>
      <c r="G20" s="2">
        <v>6338651.1284468584</v>
      </c>
      <c r="H20" s="4">
        <f>1-H18-H19</f>
        <v>0.43766432906261254</v>
      </c>
      <c r="I20">
        <v>234210</v>
      </c>
      <c r="J20" s="4">
        <f>1-J18-J19</f>
        <v>0.52194538275742208</v>
      </c>
      <c r="K20" s="2">
        <v>17008545.700884461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410860.32388549403</v>
      </c>
      <c r="H22" s="4">
        <f>G22/G20</f>
        <v>6.4818257947912322E-2</v>
      </c>
      <c r="I22">
        <v>30576</v>
      </c>
      <c r="J22" s="4">
        <f>I22/I20</f>
        <v>0.13054950685282438</v>
      </c>
      <c r="K22" s="2">
        <v>7961885.3400074393</v>
      </c>
    </row>
    <row r="23" spans="2:11" x14ac:dyDescent="0.25">
      <c r="F23" t="s">
        <v>24</v>
      </c>
      <c r="G23" s="2">
        <f>G20-G22</f>
        <v>5927790.8045613645</v>
      </c>
      <c r="H23" s="4">
        <f>1-H22</f>
        <v>0.93518174205208771</v>
      </c>
      <c r="I23">
        <f>I20-I22</f>
        <v>203634</v>
      </c>
      <c r="J23" s="4">
        <f>1-J22</f>
        <v>0.8694504931471756</v>
      </c>
      <c r="K23" s="2">
        <f>K20-K22</f>
        <v>9046660.3608770221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7513899.940909748</v>
      </c>
      <c r="H26" s="4">
        <f>G26/G5</f>
        <v>0.51881163825585985</v>
      </c>
      <c r="I26">
        <v>229780</v>
      </c>
      <c r="J26" s="4">
        <f>I26/I5</f>
        <v>0.51199208549095798</v>
      </c>
      <c r="K26" s="2">
        <v>23671379.263863731</v>
      </c>
    </row>
    <row r="27" spans="2:11" x14ac:dyDescent="0.25">
      <c r="E27" s="6" t="s">
        <v>27</v>
      </c>
      <c r="F27" s="6"/>
      <c r="G27" s="2">
        <v>6934160.8325865474</v>
      </c>
      <c r="H27" s="4">
        <f>G27/G5</f>
        <v>0.47878243918274388</v>
      </c>
      <c r="I27">
        <v>217862</v>
      </c>
      <c r="J27" s="4">
        <f>I27/I5</f>
        <v>0.48543659034394249</v>
      </c>
      <c r="K27" s="2">
        <v>6697890.3893630989</v>
      </c>
    </row>
    <row r="28" spans="2:11" x14ac:dyDescent="0.25">
      <c r="E28" s="6" t="s">
        <v>28</v>
      </c>
      <c r="F28" s="6"/>
      <c r="G28" s="2">
        <v>32631.199523657</v>
      </c>
      <c r="H28" s="4">
        <f>G28/G5</f>
        <v>2.253083780228325E-3</v>
      </c>
      <c r="I28">
        <v>1070</v>
      </c>
      <c r="J28" s="4">
        <f>I28/I5</f>
        <v>2.3841567215394078E-3</v>
      </c>
      <c r="K28" s="2">
        <v>294.11769913900002</v>
      </c>
    </row>
    <row r="29" spans="2:11" x14ac:dyDescent="0.25">
      <c r="E29" s="6" t="s">
        <v>29</v>
      </c>
      <c r="F29" s="6"/>
      <c r="G29" s="2">
        <v>2213.549627852</v>
      </c>
      <c r="H29" s="4">
        <f>G29/G5</f>
        <v>1.5283878116794571E-4</v>
      </c>
      <c r="I29">
        <v>75</v>
      </c>
      <c r="J29" s="4">
        <f>I29/I5</f>
        <v>1.6711378889294913E-4</v>
      </c>
      <c r="K29" s="2">
        <v>1130.404206639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17178224.230802324</v>
      </c>
    </row>
    <row r="3" spans="1:2" x14ac:dyDescent="0.25">
      <c r="A3" t="s">
        <v>32</v>
      </c>
      <c r="B3">
        <f>'NEWT - EU'!$G$8</f>
        <v>460058.71719817072</v>
      </c>
    </row>
    <row r="4" spans="1:2" x14ac:dyDescent="0.25">
      <c r="A4" t="s">
        <v>33</v>
      </c>
      <c r="B4">
        <f>'NEWT - EU'!$G$9</f>
        <v>564044.70360763394</v>
      </c>
    </row>
    <row r="5" spans="1:2" x14ac:dyDescent="0.25">
      <c r="A5" t="s">
        <v>34</v>
      </c>
      <c r="B5">
        <f>'NEWT - EU'!$G$10</f>
        <v>584.56592502599995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494002</v>
      </c>
    </row>
    <row r="16" spans="1:2" x14ac:dyDescent="0.25">
      <c r="A16" t="s">
        <v>32</v>
      </c>
      <c r="B16">
        <f>'NEWT - EU'!$I$8</f>
        <v>20812</v>
      </c>
    </row>
    <row r="17" spans="1:2" x14ac:dyDescent="0.25">
      <c r="A17" t="s">
        <v>33</v>
      </c>
      <c r="B17">
        <f>'NEWT - EU'!$I$9</f>
        <v>1067791</v>
      </c>
    </row>
    <row r="18" spans="1:2" x14ac:dyDescent="0.25">
      <c r="A18" t="s">
        <v>34</v>
      </c>
      <c r="B18">
        <f>'NEWT - EU'!$I$10</f>
        <v>3951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7635692.2119414778</v>
      </c>
    </row>
    <row r="28" spans="1:2" x14ac:dyDescent="0.25">
      <c r="A28" t="s">
        <v>37</v>
      </c>
      <c r="B28">
        <f>'NEWT - EU'!$G$19</f>
        <v>2777164.5217222599</v>
      </c>
    </row>
    <row r="29" spans="1:2" x14ac:dyDescent="0.25">
      <c r="A29" t="s">
        <v>38</v>
      </c>
      <c r="B29">
        <f>'NEWT - EU'!$G$22</f>
        <v>158995.86748790299</v>
      </c>
    </row>
    <row r="30" spans="1:2" x14ac:dyDescent="0.25">
      <c r="A30" t="s">
        <v>39</v>
      </c>
      <c r="B30">
        <f>'NEWT - EU'!$G$23</f>
        <v>7066430.3468488529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7830262.1082074717</v>
      </c>
    </row>
    <row r="41" spans="1:2" x14ac:dyDescent="0.25">
      <c r="A41" t="s">
        <v>42</v>
      </c>
      <c r="B41">
        <f>'NEWT - EU'!$G$27</f>
        <v>9799162.3407442551</v>
      </c>
    </row>
    <row r="42" spans="1:2" x14ac:dyDescent="0.25">
      <c r="A42" t="s">
        <v>43</v>
      </c>
      <c r="B42">
        <f>'NEWT - EU'!$G$28</f>
        <v>8783.4990487649993</v>
      </c>
    </row>
    <row r="43" spans="1:2" x14ac:dyDescent="0.25">
      <c r="A43" t="s">
        <v>44</v>
      </c>
      <c r="B43">
        <f>'NEWT - EU'!$G$29</f>
        <v>75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2025-11-14T16:20:15Z</dcterms:created>
  <dcterms:modified xsi:type="dcterms:W3CDTF">2025-11-14T16:20:15Z</dcterms:modified>
</cp:coreProperties>
</file>