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441FCFB-C2C1-4DF2-966D-A172C83F2FD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20" i="2"/>
  <c r="J19" i="2"/>
  <c r="H19" i="2"/>
  <c r="J18" i="2"/>
  <c r="H18" i="2"/>
  <c r="H20" i="2" s="1"/>
  <c r="J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B17" i="3" s="1"/>
  <c r="G8" i="2"/>
  <c r="B4" i="3" s="1"/>
  <c r="J7" i="2"/>
  <c r="J8" i="2" s="1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<sst xmlns="http://schemas.openxmlformats.org/spreadsheetml/2006/main" count="83" uniqueCount="46">
  <si>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</si>
  <si>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</si>
  <si>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</si>
  <si>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</si>
  <si>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</si>
  <si>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</si>
  <si>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</si>
  <si>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</si>
  <si>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</si>
  <si>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</si>
  <si>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</si>
  <si>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</si>
  <si>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</si>
  <si>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</si>
  <si>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</si>
  <si>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</si>
  <si>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</si>
  <si>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</si>
  <si>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</si>
  <si>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</si>
  <si>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</si>
  <si>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</si>
  <si>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</si>
  <si>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</si>
  <si>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</si>
  <si>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</si>
  <si>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</si>
  <si>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</si>
  <si>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</si>
  <si>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</si>
  <si>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</si>
  <si>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</si>
  <si>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</si>
  <si>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</si>
  <si>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</si>
  <si>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</si>
  <si>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</si>
  <si>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</si>
  <si>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</si>
  <si>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</si>
  <si>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</si>
  <si>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</si>
  <si>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</si>
  <si>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</si>
  <si>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</si>
  <si>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05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</si>
</sst>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10404464.843229651</c:v>
                </c:pt>
                <c:pt idx="1">
                  <c:v>748376.74595451728</c:v>
                </c:pt>
                <c:pt idx="2">
                  <c:v>308840.00065102498</c:v>
                </c:pt>
                <c:pt idx="3">
                  <c:v>268.84569276399998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6B-440B-B8D6-825F204F4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362967</c:v>
                </c:pt>
                <c:pt idx="1">
                  <c:v>33163</c:v>
                </c:pt>
                <c:pt idx="2">
                  <c:v>879853</c:v>
                </c:pt>
                <c:pt idx="3">
                  <c:v>2058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F2-40D9-8A44-9FC709928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5545859.7961124294</c:v>
                </c:pt>
                <c:pt idx="1">
                  <c:v>850736.24822314398</c:v>
                </c:pt>
                <c:pt idx="2">
                  <c:v>174498.19772045399</c:v>
                </c:pt>
                <c:pt idx="3">
                  <c:v>4581747.3471281417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69-4551-B11C-2327975FB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5138586.0640813308</c:v>
                </c:pt>
                <c:pt idx="1">
                  <c:v>6006441.7662722552</c:v>
                </c:pt>
                <c:pt idx="2">
                  <c:v>7004.8474370000004</c:v>
                </c:pt>
                <c:pt idx="3">
                  <c:v>808.91139358299995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11-469F-BEF1-142D2BF0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11461950.435527958</v>
      </c>
      <c r="H4" s="5"/>
      <c r="I4" s="1">
        <v>1278041</v>
      </c>
      <c r="J4" s="5"/>
      <c r="K4" s="3">
        <v>1654939.0393527651</v>
      </c>
    </row>
    <row r="5" spans="1:11">
      <c r="E5" s="6" t="s">
        <v>7</v>
      </c>
      <c r="F5" s="6"/>
      <c r="G5" s="2">
        <v>11152841.589184169</v>
      </c>
      <c r="H5" s="4">
        <f>G5/G4</f>
        <v>0.97303174114366586</v>
      </c>
      <c r="I5">
        <v>396130</v>
      </c>
      <c r="J5" s="4">
        <f>I5/I4</f>
        <v>0.30995093271655605</v>
      </c>
      <c r="K5" s="2">
        <v>1580573.999301184</v>
      </c>
    </row>
    <row r="6" spans="1:11">
      <c r="F6" t="s">
        <v>8</v>
      </c>
    </row>
    <row r="7" spans="1:11">
      <c r="F7" t="s">
        <v>9</v>
      </c>
      <c r="G7" s="2">
        <v>10404464.843229651</v>
      </c>
      <c r="H7" s="4">
        <f>G7/G5</f>
        <v>0.93289811031833536</v>
      </c>
      <c r="I7">
        <v>362967</v>
      </c>
      <c r="J7" s="4">
        <f>I7/I5</f>
        <v>0.91628253351172595</v>
      </c>
      <c r="K7" s="2">
        <v>1421894.1977110701</v>
      </c>
    </row>
    <row r="8" spans="1:11">
      <c r="F8" t="s">
        <v>10</v>
      </c>
      <c r="G8" s="2">
        <f>G5-G7</f>
        <v>748376.74595451728</v>
      </c>
      <c r="H8" s="4">
        <f>1-H7</f>
        <v>6.7101889681664639E-2</v>
      </c>
      <c r="I8">
        <f>I5-I7</f>
        <v>33163</v>
      </c>
      <c r="J8" s="4">
        <f>1-J7</f>
        <v>8.371746648827405E-2</v>
      </c>
      <c r="K8" s="2">
        <f>K5-K7</f>
        <v>158679.8015901139</v>
      </c>
    </row>
    <row r="9" spans="1:11">
      <c r="E9" s="6" t="s">
        <v>11</v>
      </c>
      <c r="F9" s="6"/>
      <c r="G9" s="2">
        <v>308840.00065102498</v>
      </c>
      <c r="H9" s="4">
        <f>1-H5-H10</f>
        <v>2.6944803363809004E-2</v>
      </c>
      <c r="I9">
        <v>879853</v>
      </c>
      <c r="J9" s="4">
        <f>1-J5-J10</f>
        <v>0.68843879030484934</v>
      </c>
      <c r="K9" s="2">
        <v>73932.972115072</v>
      </c>
    </row>
    <row r="10" spans="1:11">
      <c r="E10" s="6" t="s">
        <v>12</v>
      </c>
      <c r="F10" s="6"/>
      <c r="G10" s="2">
        <v>268.84569276399998</v>
      </c>
      <c r="H10" s="4">
        <f>G10/G4</f>
        <v>2.3455492525135532E-5</v>
      </c>
      <c r="I10">
        <v>2058</v>
      </c>
      <c r="J10" s="4">
        <f>I10/I4</f>
        <v>1.6102769785945835E-3</v>
      </c>
      <c r="K10" s="2">
        <v>432.06793650899999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6098022.7331455145</v>
      </c>
      <c r="H13" s="5">
        <f>G13/G5</f>
        <v>0.54676852391226205</v>
      </c>
      <c r="I13" s="1">
        <f>I14+I15</f>
        <v>235167</v>
      </c>
      <c r="J13" s="5">
        <f>I13/I5</f>
        <v>0.59366117183752809</v>
      </c>
      <c r="K13" s="3">
        <f>K14+K15</f>
        <v>471401.804230674</v>
      </c>
    </row>
    <row r="14" spans="1:11">
      <c r="E14" s="6" t="s">
        <v>15</v>
      </c>
      <c r="F14" s="6"/>
      <c r="G14" s="2">
        <v>5642769.8935622917</v>
      </c>
      <c r="H14" s="4">
        <f>G14/G7</f>
        <v>0.54234119472604403</v>
      </c>
      <c r="I14">
        <v>213930</v>
      </c>
      <c r="J14" s="4">
        <f>I14/I7</f>
        <v>0.58939242410467063</v>
      </c>
      <c r="K14" s="2">
        <v>468573.44015740399</v>
      </c>
    </row>
    <row r="15" spans="1:11">
      <c r="E15" s="6" t="s">
        <v>16</v>
      </c>
      <c r="F15" s="6"/>
      <c r="G15" s="2">
        <v>455252.83958322299</v>
      </c>
      <c r="H15" s="4">
        <f>G15/G8</f>
        <v>0.60832039750589884</v>
      </c>
      <c r="I15">
        <v>21237</v>
      </c>
      <c r="J15" s="4">
        <f>I15/I8</f>
        <v>0.64038235382806141</v>
      </c>
      <c r="K15" s="2">
        <v>2828.3640732700001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5545859.7961124294</v>
      </c>
      <c r="H18" s="4">
        <f>G18/G5</f>
        <v>0.49725980161779643</v>
      </c>
      <c r="I18">
        <v>221509</v>
      </c>
      <c r="J18" s="4">
        <f>I18/I5</f>
        <v>0.55918259157347339</v>
      </c>
      <c r="K18" s="2">
        <v>290454.69623925898</v>
      </c>
    </row>
    <row r="19" spans="2:11">
      <c r="E19" s="6" t="s">
        <v>20</v>
      </c>
      <c r="F19" s="6"/>
      <c r="G19" s="2">
        <v>850736.24822314398</v>
      </c>
      <c r="H19" s="4">
        <f>G19/G5</f>
        <v>7.6279775106657399E-2</v>
      </c>
      <c r="I19">
        <v>19914</v>
      </c>
      <c r="J19" s="4">
        <f>I19/I5</f>
        <v>5.0271375558528765E-2</v>
      </c>
      <c r="K19" s="2">
        <v>189270.99388644699</v>
      </c>
    </row>
    <row r="20" spans="2:11">
      <c r="E20" s="6" t="s">
        <v>21</v>
      </c>
      <c r="F20" s="6"/>
      <c r="G20" s="2">
        <v>4756245.5448485957</v>
      </c>
      <c r="H20" s="4">
        <f>1-H18-H19</f>
        <v>0.42646042327554612</v>
      </c>
      <c r="I20">
        <v>154707</v>
      </c>
      <c r="J20" s="4">
        <f>1-J18-J19</f>
        <v>0.39054603286799783</v>
      </c>
      <c r="K20" s="2">
        <v>1100848.3091754781</v>
      </c>
    </row>
    <row r="21" spans="2:11">
      <c r="F21" t="s">
        <v>22</v>
      </c>
    </row>
    <row r="22" spans="2:11">
      <c r="F22" t="s">
        <v>23</v>
      </c>
      <c r="G22" s="2">
        <v>174498.19772045399</v>
      </c>
      <c r="H22" s="4">
        <f>G22/G20</f>
        <v>3.6688223111073365E-2</v>
      </c>
      <c r="I22">
        <v>11542</v>
      </c>
      <c r="J22" s="4">
        <f>I22/I20</f>
        <v>7.4605544674772317E-2</v>
      </c>
      <c r="K22" s="2">
        <v>19032.412549178</v>
      </c>
    </row>
    <row r="23" spans="2:11">
      <c r="F23" t="s">
        <v>24</v>
      </c>
      <c r="G23" s="2">
        <f>G20-G22</f>
        <v>4581747.3471281417</v>
      </c>
      <c r="H23" s="4">
        <f>1-H22</f>
        <v>0.96331177688892666</v>
      </c>
      <c r="I23">
        <f>I20-I22</f>
        <v>143165</v>
      </c>
      <c r="J23" s="4">
        <f>1-J22</f>
        <v>0.92539445532522768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5138586.0640813308</v>
      </c>
      <c r="H26" s="4">
        <f>G26/G5</f>
        <v>0.46074231602685384</v>
      </c>
      <c r="I26">
        <v>194768</v>
      </c>
      <c r="J26" s="4">
        <f>I26/I5</f>
        <v>0.49167697473051775</v>
      </c>
      <c r="K26" s="2">
        <v>472284.19472932903</v>
      </c>
    </row>
    <row r="27" spans="2:11">
      <c r="E27" s="6" t="s">
        <v>27</v>
      </c>
      <c r="F27" s="6"/>
      <c r="G27" s="2">
        <v>6006441.7662722552</v>
      </c>
      <c r="H27" s="4">
        <f>G27/G5</f>
        <v>0.5385570769782293</v>
      </c>
      <c r="I27">
        <v>201104</v>
      </c>
      <c r="J27" s="4">
        <f>I27/I5</f>
        <v>0.50767172392901316</v>
      </c>
      <c r="K27" s="2">
        <v>1108205.41744182</v>
      </c>
    </row>
    <row r="28" spans="2:11">
      <c r="E28" s="6" t="s">
        <v>28</v>
      </c>
      <c r="F28" s="6"/>
      <c r="G28" s="2">
        <v>7004.8474370000004</v>
      </c>
      <c r="H28" s="4">
        <f>G28/G5</f>
        <v>6.280773721195125E-4</v>
      </c>
      <c r="I28">
        <v>216</v>
      </c>
      <c r="J28" s="4">
        <f>I28/I5</f>
        <v>5.4527554085779921E-4</v>
      </c>
      <c r="K28" s="2">
        <v>84.387130034999998</v>
      </c>
    </row>
    <row r="29" spans="2:11">
      <c r="E29" s="6" t="s">
        <v>29</v>
      </c>
      <c r="F29" s="6"/>
      <c r="G29" s="2">
        <v>808.91139358299995</v>
      </c>
      <c r="H29" s="4">
        <f>G29/G5</f>
        <v>7.2529622797428426E-5</v>
      </c>
      <c r="I29">
        <v>42</v>
      </c>
      <c r="J29" s="4">
        <f>I29/I5</f>
        <v>1.0602579961123873E-4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13486780.909764232</v>
      </c>
      <c r="H4" s="5"/>
      <c r="I4" s="1">
        <v>2675389</v>
      </c>
      <c r="J4" s="5"/>
      <c r="K4" s="3">
        <v>178867890.83201733</v>
      </c>
    </row>
    <row r="5" spans="1:11">
      <c r="E5" s="6" t="s">
        <v>7</v>
      </c>
      <c r="F5" s="6"/>
      <c r="G5" s="2">
        <v>11543734.069081632</v>
      </c>
      <c r="H5" s="4">
        <f>G5/G4</f>
        <v>0.85592953176277509</v>
      </c>
      <c r="I5">
        <v>468998</v>
      </c>
      <c r="J5" s="4">
        <f>I5/I4</f>
        <v>0.1753008627904204</v>
      </c>
      <c r="K5" s="2">
        <v>5951446.4433088293</v>
      </c>
    </row>
    <row r="6" spans="1:11">
      <c r="F6" t="s">
        <v>8</v>
      </c>
    </row>
    <row r="7" spans="1:11">
      <c r="F7" t="s">
        <v>9</v>
      </c>
      <c r="G7" s="2">
        <v>10578389.946641047</v>
      </c>
      <c r="H7" s="4">
        <f>G7/G5</f>
        <v>0.91637505536218711</v>
      </c>
      <c r="I7">
        <v>430640</v>
      </c>
      <c r="J7" s="4">
        <f>I7/I5</f>
        <v>0.91821287084379888</v>
      </c>
      <c r="K7" s="2">
        <v>5602015.3191061476</v>
      </c>
    </row>
    <row r="8" spans="1:11">
      <c r="F8" t="s">
        <v>10</v>
      </c>
      <c r="G8" s="2">
        <f>G5-G7</f>
        <v>965344.12244058587</v>
      </c>
      <c r="H8" s="4">
        <f>1-H7</f>
        <v>8.3624944637812892E-2</v>
      </c>
      <c r="I8">
        <f>I5-I7</f>
        <v>38358</v>
      </c>
      <c r="J8" s="4">
        <f>1-J7</f>
        <v>8.1787129156201122E-2</v>
      </c>
      <c r="K8" s="2">
        <f>K5-K7</f>
        <v>349431.12420268171</v>
      </c>
    </row>
    <row r="9" spans="1:11">
      <c r="E9" s="6" t="s">
        <v>11</v>
      </c>
      <c r="F9" s="6"/>
      <c r="G9" s="2">
        <v>1705437.714915911</v>
      </c>
      <c r="H9" s="4">
        <f>1-H5-H10</f>
        <v>0.12645254092332717</v>
      </c>
      <c r="I9">
        <v>1728836</v>
      </c>
      <c r="J9" s="4">
        <f>1-J5-J10</f>
        <v>0.64619986102955485</v>
      </c>
      <c r="K9" s="2">
        <v>172386688.45838287</v>
      </c>
    </row>
    <row r="10" spans="1:11">
      <c r="E10" s="6" t="s">
        <v>12</v>
      </c>
      <c r="F10" s="6"/>
      <c r="G10" s="2">
        <v>237609.12576669001</v>
      </c>
      <c r="H10" s="4">
        <f>G10/G4</f>
        <v>1.761792731389775E-2</v>
      </c>
      <c r="I10">
        <v>477555</v>
      </c>
      <c r="J10" s="4">
        <f>I10/I4</f>
        <v>0.17849927618002467</v>
      </c>
      <c r="K10" s="2">
        <v>529755.93032562395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5459109.6575630372</v>
      </c>
      <c r="H13" s="5">
        <f>G13/G5</f>
        <v>0.47290674099852503</v>
      </c>
      <c r="I13" s="1">
        <f>I14+I15</f>
        <v>174495</v>
      </c>
      <c r="J13" s="5">
        <f>I13/I5</f>
        <v>0.37205915590258382</v>
      </c>
      <c r="K13" s="3">
        <f>K14+K15</f>
        <v>1711860.5508779211</v>
      </c>
    </row>
    <row r="14" spans="1:11">
      <c r="E14" s="6" t="s">
        <v>15</v>
      </c>
      <c r="F14" s="6"/>
      <c r="G14" s="2">
        <v>5081778.0738777993</v>
      </c>
      <c r="H14" s="4">
        <f>G14/G7</f>
        <v>0.48039239425952673</v>
      </c>
      <c r="I14">
        <v>158924</v>
      </c>
      <c r="J14" s="4">
        <f>I14/I7</f>
        <v>0.36904142671372842</v>
      </c>
      <c r="K14" s="2">
        <v>1647402.9018588651</v>
      </c>
    </row>
    <row r="15" spans="1:11">
      <c r="E15" s="6" t="s">
        <v>16</v>
      </c>
      <c r="F15" s="6"/>
      <c r="G15" s="2">
        <v>377331.58368523797</v>
      </c>
      <c r="H15" s="4">
        <f>G15/G8</f>
        <v>0.39087779675010309</v>
      </c>
      <c r="I15">
        <v>15571</v>
      </c>
      <c r="J15" s="4">
        <f>I15/I8</f>
        <v>0.40593878721518328</v>
      </c>
      <c r="K15" s="2">
        <v>64457.649019056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4835840.5530162388</v>
      </c>
      <c r="H18" s="4">
        <f>G18/G5</f>
        <v>0.41891475705148123</v>
      </c>
      <c r="I18">
        <v>176264</v>
      </c>
      <c r="J18" s="4">
        <f>I18/I5</f>
        <v>0.37583102699798293</v>
      </c>
      <c r="K18" s="2">
        <v>1590159.2868569379</v>
      </c>
    </row>
    <row r="19" spans="2:11">
      <c r="E19" s="6" t="s">
        <v>20</v>
      </c>
      <c r="F19" s="6"/>
      <c r="G19" s="2">
        <v>779724.92181524599</v>
      </c>
      <c r="H19" s="4">
        <f>G19/G5</f>
        <v>6.7545294888907412E-2</v>
      </c>
      <c r="I19">
        <v>27251</v>
      </c>
      <c r="J19" s="4">
        <f>I19/I5</f>
        <v>5.8104725393285261E-2</v>
      </c>
      <c r="K19" s="2">
        <v>580522.65219789499</v>
      </c>
    </row>
    <row r="20" spans="2:11">
      <c r="E20" s="6" t="s">
        <v>21</v>
      </c>
      <c r="F20" s="6"/>
      <c r="G20" s="2">
        <v>5928168.5942501472</v>
      </c>
      <c r="H20" s="4">
        <f>1-H18-H19</f>
        <v>0.51353994805961134</v>
      </c>
      <c r="I20">
        <v>265450</v>
      </c>
      <c r="J20" s="4">
        <f>1-J18-J19</f>
        <v>0.56606424760873175</v>
      </c>
      <c r="K20" s="2">
        <v>3770991.9854184058</v>
      </c>
    </row>
    <row r="21" spans="2:11">
      <c r="F21" t="s">
        <v>22</v>
      </c>
    </row>
    <row r="22" spans="2:11">
      <c r="F22" t="s">
        <v>23</v>
      </c>
      <c r="G22" s="2">
        <v>373105.804984466</v>
      </c>
      <c r="H22" s="4">
        <f>G22/G20</f>
        <v>6.2937785768500079E-2</v>
      </c>
      <c r="I22">
        <v>24381</v>
      </c>
      <c r="J22" s="4">
        <f>I22/I20</f>
        <v>9.1847805613109818E-2</v>
      </c>
      <c r="K22" s="2">
        <v>885392.15705222299</v>
      </c>
    </row>
    <row r="23" spans="2:11">
      <c r="F23" t="s">
        <v>24</v>
      </c>
      <c r="G23" s="2">
        <f>G20-G22</f>
        <v>5555062.7892656811</v>
      </c>
      <c r="H23" s="4">
        <f>1-H22</f>
        <v>0.93706221423149993</v>
      </c>
      <c r="I23">
        <f>I20-I22</f>
        <v>241069</v>
      </c>
      <c r="J23" s="4">
        <f>1-J22</f>
        <v>0.90815219438689021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6124644.5622242298</v>
      </c>
      <c r="H26" s="4">
        <f>G26/G5</f>
        <v>0.53056008788597109</v>
      </c>
      <c r="I26">
        <v>229506</v>
      </c>
      <c r="J26" s="4">
        <f>I26/I5</f>
        <v>0.48935389916374911</v>
      </c>
      <c r="K26" s="2">
        <v>4011482.7500935802</v>
      </c>
    </row>
    <row r="27" spans="2:11">
      <c r="E27" s="6" t="s">
        <v>27</v>
      </c>
      <c r="F27" s="6"/>
      <c r="G27" s="2">
        <v>5385334.1214691186</v>
      </c>
      <c r="H27" s="4">
        <f>G27/G5</f>
        <v>0.46651578156958978</v>
      </c>
      <c r="I27">
        <v>238443</v>
      </c>
      <c r="J27" s="4">
        <f>I27/I5</f>
        <v>0.50840941752416857</v>
      </c>
      <c r="K27" s="2">
        <v>1926086.2742598769</v>
      </c>
    </row>
    <row r="28" spans="2:11">
      <c r="E28" s="6" t="s">
        <v>28</v>
      </c>
      <c r="F28" s="6"/>
      <c r="G28" s="2">
        <v>29545.270780767001</v>
      </c>
      <c r="H28" s="4">
        <f>G28/G5</f>
        <v>2.5594206002977934E-3</v>
      </c>
      <c r="I28">
        <v>824</v>
      </c>
      <c r="J28" s="4">
        <f>I28/I5</f>
        <v>1.7569371297958627E-3</v>
      </c>
      <c r="K28" s="2">
        <v>11221.757561160999</v>
      </c>
    </row>
    <row r="29" spans="2:11">
      <c r="E29" s="6" t="s">
        <v>29</v>
      </c>
      <c r="F29" s="6"/>
      <c r="G29" s="2">
        <v>4210.1146075160004</v>
      </c>
      <c r="H29" s="4">
        <f>G29/G5</f>
        <v>3.6470994414123211E-4</v>
      </c>
      <c r="I29">
        <v>220</v>
      </c>
      <c r="J29" s="4">
        <f>I29/I5</f>
        <v>4.690851560134585E-4</v>
      </c>
      <c r="K29" s="2">
        <v>2655.6613942109998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R7" sqref="R7"/>
    </sheetView>
  </sheetViews>
  <sheetFormatPr defaultRowHeight="30" customHeight="1"/>
  <cols>
    <col min="7" max="7" width="61.7109375" customWidth="1"/>
  </cols>
  <sheetData>
    <row r="1" spans="1:7" ht="57.75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EU'!$G$7</f>
        <v>10404464.843229651</v>
      </c>
    </row>
    <row r="4" spans="1:7">
      <c r="A4" t="s">
        <v>32</v>
      </c>
      <c r="B4">
        <f>'NEWT - EU'!$G$8</f>
        <v>748376.74595451728</v>
      </c>
    </row>
    <row r="5" spans="1:7">
      <c r="A5" t="s">
        <v>33</v>
      </c>
      <c r="B5">
        <f>'NEWT - EU'!$G$9</f>
        <v>308840.00065102498</v>
      </c>
    </row>
    <row r="6" spans="1:7">
      <c r="A6" t="s">
        <v>34</v>
      </c>
      <c r="B6">
        <f>'NEWT - EU'!$G$10</f>
        <v>268.84569276399998</v>
      </c>
    </row>
    <row r="15" spans="1:7">
      <c r="A15" t="s">
        <v>35</v>
      </c>
    </row>
    <row r="16" spans="1:7">
      <c r="A16" t="s">
        <v>31</v>
      </c>
      <c r="B16">
        <f>'NEWT - EU'!$I$7</f>
        <v>362967</v>
      </c>
    </row>
    <row r="17" spans="1:2">
      <c r="A17" t="s">
        <v>32</v>
      </c>
      <c r="B17">
        <f>'NEWT - EU'!$I$8</f>
        <v>33163</v>
      </c>
    </row>
    <row r="18" spans="1:2">
      <c r="A18" t="s">
        <v>33</v>
      </c>
      <c r="B18">
        <f>'NEWT - EU'!$I$9</f>
        <v>879853</v>
      </c>
    </row>
    <row r="19" spans="1:2">
      <c r="A19" t="s">
        <v>34</v>
      </c>
      <c r="B19">
        <f>'NEWT - EU'!$I$10</f>
        <v>2058</v>
      </c>
    </row>
    <row r="27" spans="1:2">
      <c r="A27" t="s">
        <v>18</v>
      </c>
    </row>
    <row r="28" spans="1:2">
      <c r="A28" t="s">
        <v>36</v>
      </c>
      <c r="B28">
        <f>'NEWT - EU'!$G$18</f>
        <v>5545859.7961124294</v>
      </c>
    </row>
    <row r="29" spans="1:2">
      <c r="A29" t="s">
        <v>37</v>
      </c>
      <c r="B29">
        <f>'NEWT - EU'!$G$19</f>
        <v>850736.24822314398</v>
      </c>
    </row>
    <row r="30" spans="1:2">
      <c r="A30" t="s">
        <v>38</v>
      </c>
      <c r="B30">
        <f>'NEWT - EU'!$G$22</f>
        <v>174498.19772045399</v>
      </c>
    </row>
    <row r="31" spans="1:2">
      <c r="A31" t="s">
        <v>39</v>
      </c>
      <c r="B31">
        <f>'NEWT - EU'!$G$23</f>
        <v>4581747.3471281417</v>
      </c>
    </row>
    <row r="40" spans="1:2">
      <c r="A40" t="s">
        <v>40</v>
      </c>
    </row>
    <row r="41" spans="1:2">
      <c r="A41" t="s">
        <v>41</v>
      </c>
      <c r="B41">
        <f>'NEWT - EU'!$G$26</f>
        <v>5138586.0640813308</v>
      </c>
    </row>
    <row r="42" spans="1:2">
      <c r="A42" t="s">
        <v>42</v>
      </c>
      <c r="B42">
        <f>'NEWT - EU'!$G$27</f>
        <v>6006441.7662722552</v>
      </c>
    </row>
    <row r="43" spans="1:2">
      <c r="A43" t="s">
        <v>43</v>
      </c>
      <c r="B43">
        <f>'NEWT - EU'!$G$28</f>
        <v>7004.8474370000004</v>
      </c>
    </row>
    <row r="44" spans="1:2">
      <c r="A44" t="s">
        <v>44</v>
      </c>
      <c r="B44">
        <f>'NEWT - EU'!$G$29</f>
        <v>808.91139358299995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2023-05-18T15:06:39Z</dcterms:created>
  <dcterms:modified xsi:type="dcterms:W3CDTF">2023-05-18T15:06:39Z</dcterms:modified>
</cp:coreProperties>
</file>