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8798332D-BB3A-457A-A086-B0B71AC131F1}" xr6:coauthVersionLast="47" xr6:coauthVersionMax="47" xr10:uidLastSave="{00000000-0000-0000-0000-000000000000}"/>
  <bookViews>
    <workbookView xWindow="34560" yWindow="3180" windowWidth="21600" windowHeight="11325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2" i="3"/>
  <c r="J29" i="5"/>
  <c r="H29" i="5"/>
  <c r="J28" i="5"/>
  <c r="H28" i="5"/>
  <c r="J27" i="5"/>
  <c r="H27" i="5"/>
  <c r="J26" i="5"/>
  <c r="H26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G13" i="5"/>
  <c r="H13" i="5" s="1"/>
  <c r="J10" i="5"/>
  <c r="H10" i="5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J13" i="2"/>
  <c r="I13" i="2"/>
  <c r="H13" i="2"/>
  <c r="G13" i="2"/>
  <c r="J10" i="2"/>
  <c r="H10" i="2"/>
  <c r="J9" i="2"/>
  <c r="K8" i="2"/>
  <c r="J8" i="2"/>
  <c r="I8" i="2"/>
  <c r="J15" i="2" s="1"/>
  <c r="H8" i="2"/>
  <c r="G8" i="2"/>
  <c r="B3" i="3" s="1"/>
  <c r="J7" i="2"/>
  <c r="H7" i="2"/>
  <c r="J5" i="2"/>
  <c r="H5" i="2"/>
  <c r="H9" i="2" s="1"/>
  <c r="H15" i="2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<sst xmlns="http://schemas.openxmlformats.org/spreadsheetml/2006/main" count="82" uniqueCount="45">
  <si>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04 October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</si>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</sst>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13824627.778815895</c:v>
                </c:pt>
                <c:pt idx="1">
                  <c:v>390692.07251430303</c:v>
                </c:pt>
                <c:pt idx="2">
                  <c:v>367873.283551089</c:v>
                </c:pt>
                <c:pt idx="3">
                  <c:v>140.17775948900001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148-4CAF-A23A-75C1728B7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459498</c:v>
                </c:pt>
                <c:pt idx="1">
                  <c:v>22700</c:v>
                </c:pt>
                <c:pt idx="2">
                  <c:v>983405</c:v>
                </c:pt>
                <c:pt idx="3">
                  <c:v>3330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A7A-45E3-9A59-58EB46C77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5701110.1594511122</c:v>
                </c:pt>
                <c:pt idx="1">
                  <c:v>1719655.628723898</c:v>
                </c:pt>
                <c:pt idx="2">
                  <c:v>79849.154575592998</c:v>
                </c:pt>
                <c:pt idx="3">
                  <c:v>6714704.9085795954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AB9-45DC-9598-1C2BC0BC8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5476016.2461831952</c:v>
                </c:pt>
                <c:pt idx="1">
                  <c:v>8730558.225864226</c:v>
                </c:pt>
                <c:pt idx="2">
                  <c:v>7919.2544292619996</c:v>
                </c:pt>
                <c:pt idx="3">
                  <c:v>826.12485351500004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856B-47DC-BCBD-38AC03D6C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14583333.312640777</v>
      </c>
      <c r="H4" s="5"/>
      <c r="I4" s="1">
        <v>1468933</v>
      </c>
      <c r="J4" s="5"/>
      <c r="K4" s="3">
        <v>1331962.1828281761</v>
      </c>
    </row>
    <row r="5" spans="1:11" x14ac:dyDescent="0.25">
      <c r="E5" s="6" t="s">
        <v>7</v>
      </c>
      <c r="F5" s="6"/>
      <c r="G5" s="2">
        <v>14215319.851330198</v>
      </c>
      <c r="H5" s="4">
        <f>G5/G4</f>
        <v>0.97476479118861081</v>
      </c>
      <c r="I5">
        <v>482198</v>
      </c>
      <c r="J5" s="4">
        <f>I5/I4</f>
        <v>0.32826412096399221</v>
      </c>
      <c r="K5" s="2">
        <v>1167448.6630304281</v>
      </c>
    </row>
    <row r="6" spans="1:11" x14ac:dyDescent="0.25">
      <c r="F6" t="s">
        <v>8</v>
      </c>
    </row>
    <row r="7" spans="1:11" x14ac:dyDescent="0.25">
      <c r="F7" t="s">
        <v>9</v>
      </c>
      <c r="G7" s="2">
        <v>13824627.778815895</v>
      </c>
      <c r="H7" s="4">
        <f>G7/G5</f>
        <v>0.97251612509600027</v>
      </c>
      <c r="I7">
        <v>459498</v>
      </c>
      <c r="J7" s="4">
        <f>I7/I5</f>
        <v>0.95292390262921045</v>
      </c>
      <c r="K7" s="2">
        <v>972514.41234878299</v>
      </c>
    </row>
    <row r="8" spans="1:11" x14ac:dyDescent="0.25">
      <c r="F8" t="s">
        <v>10</v>
      </c>
      <c r="G8" s="2">
        <f>G5-G7</f>
        <v>390692.07251430303</v>
      </c>
      <c r="H8" s="4">
        <f>1-H7</f>
        <v>2.7483874903999728E-2</v>
      </c>
      <c r="I8">
        <f>I5-I7</f>
        <v>22700</v>
      </c>
      <c r="J8" s="4">
        <f>1-J7</f>
        <v>4.7076097370789549E-2</v>
      </c>
      <c r="K8" s="2">
        <f>K5-K7</f>
        <v>194934.25068164512</v>
      </c>
    </row>
    <row r="9" spans="1:11" x14ac:dyDescent="0.25">
      <c r="E9" s="6" t="s">
        <v>11</v>
      </c>
      <c r="F9" s="6"/>
      <c r="G9" s="2">
        <v>367873.283551089</v>
      </c>
      <c r="H9" s="4">
        <f>1-H5-H10</f>
        <v>2.5225596622153446E-2</v>
      </c>
      <c r="I9">
        <v>983405</v>
      </c>
      <c r="J9" s="4">
        <f>1-J5-J10</f>
        <v>0.66946892744597608</v>
      </c>
      <c r="K9" s="2">
        <v>162004.38806371501</v>
      </c>
    </row>
    <row r="10" spans="1:11" x14ac:dyDescent="0.25">
      <c r="E10" s="6" t="s">
        <v>12</v>
      </c>
      <c r="F10" s="6"/>
      <c r="G10" s="2">
        <v>140.17775948900001</v>
      </c>
      <c r="H10" s="4">
        <f>G10/G4</f>
        <v>9.6121892357417672E-6</v>
      </c>
      <c r="I10">
        <v>3330</v>
      </c>
      <c r="J10" s="4">
        <f>I10/I4</f>
        <v>2.266951590031676E-3</v>
      </c>
      <c r="K10" s="2">
        <v>2509.1317340330002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6898918.4541728757</v>
      </c>
      <c r="H13" s="5">
        <f>G13/G5</f>
        <v>0.48531573867662986</v>
      </c>
      <c r="I13" s="1">
        <f>I14+I15</f>
        <v>279502</v>
      </c>
      <c r="J13" s="5">
        <f>I13/I5</f>
        <v>0.57964155803217765</v>
      </c>
      <c r="K13" s="3">
        <f>K14+K15</f>
        <v>97613.353744873995</v>
      </c>
    </row>
    <row r="14" spans="1:11" x14ac:dyDescent="0.25">
      <c r="E14" s="6" t="s">
        <v>15</v>
      </c>
      <c r="F14" s="6"/>
      <c r="G14" s="2">
        <v>6866187.7403811533</v>
      </c>
      <c r="H14" s="4">
        <f>G14/G7</f>
        <v>0.4966634798589315</v>
      </c>
      <c r="I14">
        <v>276470</v>
      </c>
      <c r="J14" s="4">
        <f>I14/I7</f>
        <v>0.60167835333342035</v>
      </c>
      <c r="K14" s="2">
        <v>88397.353744873995</v>
      </c>
    </row>
    <row r="15" spans="1:11" x14ac:dyDescent="0.25">
      <c r="E15" s="6" t="s">
        <v>16</v>
      </c>
      <c r="F15" s="6"/>
      <c r="G15" s="2">
        <v>32730.713791721999</v>
      </c>
      <c r="H15" s="4">
        <f>G15/G8</f>
        <v>8.3776242453764513E-2</v>
      </c>
      <c r="I15">
        <v>3032</v>
      </c>
      <c r="J15" s="4">
        <f>I15/I8</f>
        <v>0.13356828193832598</v>
      </c>
      <c r="K15" s="2">
        <v>9216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5701110.1594511122</v>
      </c>
      <c r="H18" s="4">
        <f>G18/G5</f>
        <v>0.40105394877327583</v>
      </c>
      <c r="I18">
        <v>246365</v>
      </c>
      <c r="J18" s="4">
        <f>I18/I5</f>
        <v>0.5109208250552677</v>
      </c>
      <c r="K18" s="2">
        <v>89799.806233758994</v>
      </c>
    </row>
    <row r="19" spans="2:11" x14ac:dyDescent="0.25">
      <c r="E19" s="6" t="s">
        <v>20</v>
      </c>
      <c r="F19" s="6"/>
      <c r="G19" s="2">
        <v>1719655.628723898</v>
      </c>
      <c r="H19" s="4">
        <f>G19/G5</f>
        <v>0.12097199688144768</v>
      </c>
      <c r="I19">
        <v>31575</v>
      </c>
      <c r="J19" s="4">
        <f>I19/I5</f>
        <v>6.5481399756946321E-2</v>
      </c>
      <c r="K19" s="2">
        <v>93326.565166500994</v>
      </c>
    </row>
    <row r="20" spans="2:11" x14ac:dyDescent="0.25">
      <c r="E20" s="6" t="s">
        <v>21</v>
      </c>
      <c r="F20" s="6"/>
      <c r="G20" s="2">
        <v>6794554.0631551882</v>
      </c>
      <c r="H20" s="4">
        <f>1-H18-H19</f>
        <v>0.47797405434527651</v>
      </c>
      <c r="I20">
        <v>204258</v>
      </c>
      <c r="J20" s="4">
        <f>1-J18-J19</f>
        <v>0.42359777518778596</v>
      </c>
      <c r="K20" s="2">
        <v>984322.29163016798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79849.154575592998</v>
      </c>
      <c r="H22" s="4">
        <f>G22/G20</f>
        <v>1.1751934539544076E-2</v>
      </c>
      <c r="I22">
        <v>9798</v>
      </c>
      <c r="J22" s="4">
        <f>I22/I20</f>
        <v>4.7968745410216493E-2</v>
      </c>
      <c r="K22" s="2">
        <v>45392.818212183003</v>
      </c>
    </row>
    <row r="23" spans="2:11" x14ac:dyDescent="0.25">
      <c r="F23" t="s">
        <v>24</v>
      </c>
      <c r="G23" s="2">
        <f>G20-G22</f>
        <v>6714704.9085795954</v>
      </c>
      <c r="H23" s="4">
        <f>1-H22</f>
        <v>0.98824806546045596</v>
      </c>
      <c r="I23">
        <f>I20-I22</f>
        <v>194460</v>
      </c>
      <c r="J23" s="4">
        <f>1-J22</f>
        <v>0.95203125458978355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5476016.2461831952</v>
      </c>
      <c r="H26" s="4">
        <f>G26/G5</f>
        <v>0.3852193481014623</v>
      </c>
      <c r="I26">
        <v>234731</v>
      </c>
      <c r="J26" s="4">
        <f>I26/I5</f>
        <v>0.48679380669351596</v>
      </c>
      <c r="K26" s="2">
        <v>190776.45054729399</v>
      </c>
    </row>
    <row r="27" spans="2:11" x14ac:dyDescent="0.25">
      <c r="E27" s="6" t="s">
        <v>27</v>
      </c>
      <c r="F27" s="6"/>
      <c r="G27" s="2">
        <v>8730558.225864226</v>
      </c>
      <c r="H27" s="4">
        <f>G27/G5</f>
        <v>0.61416544384312699</v>
      </c>
      <c r="I27">
        <v>247221</v>
      </c>
      <c r="J27" s="4">
        <f>I27/I5</f>
        <v>0.51269602943189307</v>
      </c>
      <c r="K27" s="2">
        <v>976623.64191487397</v>
      </c>
    </row>
    <row r="28" spans="2:11" x14ac:dyDescent="0.25">
      <c r="E28" s="6" t="s">
        <v>28</v>
      </c>
      <c r="F28" s="6"/>
      <c r="G28" s="2">
        <v>7919.2544292619996</v>
      </c>
      <c r="H28" s="4">
        <f>G28/G5</f>
        <v>5.5709294705183542E-4</v>
      </c>
      <c r="I28">
        <v>224</v>
      </c>
      <c r="J28" s="4">
        <f>I28/I5</f>
        <v>4.6453946304215283E-4</v>
      </c>
      <c r="K28" s="2">
        <v>0</v>
      </c>
    </row>
    <row r="29" spans="2:11" x14ac:dyDescent="0.25">
      <c r="E29" s="6" t="s">
        <v>29</v>
      </c>
      <c r="F29" s="6"/>
      <c r="G29" s="2">
        <v>826.12485351500004</v>
      </c>
      <c r="H29" s="4">
        <f>G29/G5</f>
        <v>5.811510835879612E-5</v>
      </c>
      <c r="I29">
        <v>22</v>
      </c>
      <c r="J29" s="4">
        <f>I29/I5</f>
        <v>4.5624411548782868E-5</v>
      </c>
      <c r="K29" s="2">
        <v>48.570568260000002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15715849.083277438</v>
      </c>
      <c r="H4" s="5"/>
      <c r="I4" s="1">
        <v>2369211</v>
      </c>
      <c r="J4" s="5"/>
      <c r="K4" s="3">
        <v>156167637.1040906</v>
      </c>
    </row>
    <row r="5" spans="1:11" x14ac:dyDescent="0.25">
      <c r="E5" s="6" t="s">
        <v>7</v>
      </c>
      <c r="F5" s="6"/>
      <c r="G5" s="2">
        <v>13353969.536547646</v>
      </c>
      <c r="H5" s="4">
        <f>G5/G4</f>
        <v>0.84971352586714732</v>
      </c>
      <c r="I5">
        <v>441859</v>
      </c>
      <c r="J5" s="4">
        <f>I5/I4</f>
        <v>0.18650048476053843</v>
      </c>
      <c r="K5" s="2">
        <v>19077098.260112338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12718260.590912964</v>
      </c>
      <c r="H7" s="4">
        <f>G7/G5</f>
        <v>0.95239550727633082</v>
      </c>
      <c r="I7">
        <v>416409</v>
      </c>
      <c r="J7" s="4">
        <f>I7/I5</f>
        <v>0.94240244059756617</v>
      </c>
      <c r="K7" s="2">
        <v>18826505.94939414</v>
      </c>
    </row>
    <row r="8" spans="1:11" x14ac:dyDescent="0.25">
      <c r="F8" t="s">
        <v>10</v>
      </c>
      <c r="G8" s="2">
        <f>G5-G7</f>
        <v>635708.94563468173</v>
      </c>
      <c r="H8" s="4">
        <f>1-H7</f>
        <v>4.7604492723669178E-2</v>
      </c>
      <c r="I8">
        <f>I5-I7</f>
        <v>25450</v>
      </c>
      <c r="J8" s="4">
        <f>1-J7</f>
        <v>5.7597559402433829E-2</v>
      </c>
      <c r="K8" s="2">
        <f>K5-K7</f>
        <v>250592.31071819738</v>
      </c>
    </row>
    <row r="9" spans="1:11" x14ac:dyDescent="0.25">
      <c r="E9" s="6" t="s">
        <v>11</v>
      </c>
      <c r="F9" s="6"/>
      <c r="G9" s="2">
        <v>2234528.7361912159</v>
      </c>
      <c r="H9" s="4">
        <f>1-H5-H10</f>
        <v>0.14218313782160719</v>
      </c>
      <c r="I9">
        <v>1370831</v>
      </c>
      <c r="J9" s="4">
        <f>1-J5-J10</f>
        <v>0.57860232794799615</v>
      </c>
      <c r="K9" s="2">
        <v>136309835.07673937</v>
      </c>
    </row>
    <row r="10" spans="1:11" x14ac:dyDescent="0.25">
      <c r="E10" s="6" t="s">
        <v>12</v>
      </c>
      <c r="F10" s="6"/>
      <c r="G10" s="2">
        <v>127350.810538576</v>
      </c>
      <c r="H10" s="4">
        <f>G10/G4</f>
        <v>8.1033363112454765E-3</v>
      </c>
      <c r="I10">
        <v>556521</v>
      </c>
      <c r="J10" s="4">
        <f>I10/I4</f>
        <v>0.23489718729146539</v>
      </c>
      <c r="K10" s="2">
        <v>780703.76723887504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5383229.9084380427</v>
      </c>
      <c r="H13" s="5">
        <f>G13/G5</f>
        <v>0.40311833074839781</v>
      </c>
      <c r="I13" s="1">
        <f>I14+I15</f>
        <v>169110</v>
      </c>
      <c r="J13" s="5">
        <f>I13/I5</f>
        <v>0.38272390061082834</v>
      </c>
      <c r="K13" s="3">
        <f>K14+K15</f>
        <v>5972850.4577034274</v>
      </c>
    </row>
    <row r="14" spans="1:11" x14ac:dyDescent="0.25">
      <c r="E14" s="6" t="s">
        <v>15</v>
      </c>
      <c r="F14" s="6"/>
      <c r="G14" s="2">
        <v>5339710.1676723966</v>
      </c>
      <c r="H14" s="4">
        <f>G14/G7</f>
        <v>0.41984594744721238</v>
      </c>
      <c r="I14">
        <v>167095</v>
      </c>
      <c r="J14" s="4">
        <f>I14/I7</f>
        <v>0.40127614917064713</v>
      </c>
      <c r="K14" s="2">
        <v>5961222.4138906701</v>
      </c>
    </row>
    <row r="15" spans="1:11" x14ac:dyDescent="0.25">
      <c r="E15" s="6" t="s">
        <v>16</v>
      </c>
      <c r="F15" s="6"/>
      <c r="G15" s="2">
        <v>43519.740765645998</v>
      </c>
      <c r="H15" s="4">
        <f>G15/G8</f>
        <v>6.8458594242679055E-2</v>
      </c>
      <c r="I15">
        <v>2015</v>
      </c>
      <c r="J15" s="4">
        <f>I15/I8</f>
        <v>7.9174852652259334E-2</v>
      </c>
      <c r="K15" s="2">
        <v>11628.043812757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4768153.4837314487</v>
      </c>
      <c r="H18" s="4">
        <f>G18/G5</f>
        <v>0.35705888580034473</v>
      </c>
      <c r="I18">
        <v>163156</v>
      </c>
      <c r="J18" s="4">
        <f>I18/I5</f>
        <v>0.36924901382567743</v>
      </c>
      <c r="K18" s="2">
        <v>4943556.1920401277</v>
      </c>
    </row>
    <row r="19" spans="2:11" x14ac:dyDescent="0.25">
      <c r="E19" s="6" t="s">
        <v>20</v>
      </c>
      <c r="F19" s="6"/>
      <c r="G19" s="2">
        <v>1357124.9326107991</v>
      </c>
      <c r="H19" s="4">
        <f>G19/G5</f>
        <v>0.10162708016493287</v>
      </c>
      <c r="I19">
        <v>32663</v>
      </c>
      <c r="J19" s="4">
        <f>I19/I5</f>
        <v>7.3921771424821037E-2</v>
      </c>
      <c r="K19" s="2">
        <v>3295814.349151291</v>
      </c>
    </row>
    <row r="20" spans="2:11" x14ac:dyDescent="0.25">
      <c r="E20" s="6" t="s">
        <v>21</v>
      </c>
      <c r="F20" s="6"/>
      <c r="G20" s="2">
        <v>7228691.1202053977</v>
      </c>
      <c r="H20" s="4">
        <f>1-H18-H19</f>
        <v>0.54131403403472245</v>
      </c>
      <c r="I20">
        <v>246003</v>
      </c>
      <c r="J20" s="4">
        <f>1-J18-J19</f>
        <v>0.55682921474950153</v>
      </c>
      <c r="K20" s="2">
        <v>10826046.307316229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315093.78388817998</v>
      </c>
      <c r="H22" s="4">
        <f>G22/G20</f>
        <v>4.3589327396690157E-2</v>
      </c>
      <c r="I22">
        <v>23906</v>
      </c>
      <c r="J22" s="4">
        <f>I22/I20</f>
        <v>9.717767669499966E-2</v>
      </c>
      <c r="K22" s="2">
        <v>3837653.1693829461</v>
      </c>
    </row>
    <row r="23" spans="2:11" x14ac:dyDescent="0.25">
      <c r="F23" t="s">
        <v>24</v>
      </c>
      <c r="G23" s="2">
        <f>G20-G22</f>
        <v>6913597.3363172179</v>
      </c>
      <c r="H23" s="4">
        <f>1-H22</f>
        <v>0.95641067260330981</v>
      </c>
      <c r="I23">
        <f>I20-I22</f>
        <v>222097</v>
      </c>
      <c r="J23" s="4">
        <f>1-J22</f>
        <v>0.90282232330500034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6361043.06486913</v>
      </c>
      <c r="H26" s="4">
        <f>G26/G5</f>
        <v>0.47634098965554683</v>
      </c>
      <c r="I26">
        <v>228666</v>
      </c>
      <c r="J26" s="4">
        <f>I26/I5</f>
        <v>0.51750897910872018</v>
      </c>
      <c r="K26" s="2">
        <v>12350118.757548545</v>
      </c>
    </row>
    <row r="27" spans="2:11" x14ac:dyDescent="0.25">
      <c r="E27" s="6" t="s">
        <v>27</v>
      </c>
      <c r="F27" s="6"/>
      <c r="G27" s="2">
        <v>6925711.3122749748</v>
      </c>
      <c r="H27" s="4">
        <f>G27/G5</f>
        <v>0.5186256635766936</v>
      </c>
      <c r="I27">
        <v>211230</v>
      </c>
      <c r="J27" s="4">
        <f>I27/I5</f>
        <v>0.47804842721320601</v>
      </c>
      <c r="K27" s="2">
        <v>6714085.2173460023</v>
      </c>
    </row>
    <row r="28" spans="2:11" x14ac:dyDescent="0.25">
      <c r="E28" s="6" t="s">
        <v>28</v>
      </c>
      <c r="F28" s="6"/>
      <c r="G28" s="2">
        <v>63178.150665957997</v>
      </c>
      <c r="H28" s="4">
        <f>G28/G5</f>
        <v>4.7310389987823215E-3</v>
      </c>
      <c r="I28">
        <v>1756</v>
      </c>
      <c r="J28" s="4">
        <f>I28/I5</f>
        <v>3.9741184404979866E-3</v>
      </c>
      <c r="K28" s="2">
        <v>9510.9865226820002</v>
      </c>
    </row>
    <row r="29" spans="2:11" x14ac:dyDescent="0.25">
      <c r="E29" s="6" t="s">
        <v>29</v>
      </c>
      <c r="F29" s="6"/>
      <c r="G29" s="2">
        <v>4037.0087375829999</v>
      </c>
      <c r="H29" s="4">
        <f>G29/G5</f>
        <v>3.023077689771841E-4</v>
      </c>
      <c r="I29">
        <v>198</v>
      </c>
      <c r="J29" s="4">
        <f>I29/I5</f>
        <v>4.4810674898553612E-4</v>
      </c>
      <c r="K29" s="2">
        <v>3383.2986951110001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EU'!$G$7</f>
        <v>13824627.778815895</v>
      </c>
    </row>
    <row r="3" spans="1:2" x14ac:dyDescent="0.25">
      <c r="A3" t="s">
        <v>32</v>
      </c>
      <c r="B3">
        <f>'NEWT - EU'!$G$8</f>
        <v>390692.07251430303</v>
      </c>
    </row>
    <row r="4" spans="1:2" x14ac:dyDescent="0.25">
      <c r="A4" t="s">
        <v>33</v>
      </c>
      <c r="B4">
        <f>'NEWT - EU'!$G$9</f>
        <v>367873.283551089</v>
      </c>
    </row>
    <row r="5" spans="1:2" x14ac:dyDescent="0.25">
      <c r="A5" t="s">
        <v>34</v>
      </c>
      <c r="B5">
        <f>'NEWT - EU'!$G$10</f>
        <v>140.17775948900001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EU'!$I$7</f>
        <v>459498</v>
      </c>
    </row>
    <row r="16" spans="1:2" x14ac:dyDescent="0.25">
      <c r="A16" t="s">
        <v>32</v>
      </c>
      <c r="B16">
        <f>'NEWT - EU'!$I$8</f>
        <v>22700</v>
      </c>
    </row>
    <row r="17" spans="1:2" x14ac:dyDescent="0.25">
      <c r="A17" t="s">
        <v>33</v>
      </c>
      <c r="B17">
        <f>'NEWT - EU'!$I$9</f>
        <v>983405</v>
      </c>
    </row>
    <row r="18" spans="1:2" x14ac:dyDescent="0.25">
      <c r="A18" t="s">
        <v>34</v>
      </c>
      <c r="B18">
        <f>'NEWT - EU'!$I$10</f>
        <v>3330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EU'!$G$18</f>
        <v>5701110.1594511122</v>
      </c>
    </row>
    <row r="28" spans="1:2" x14ac:dyDescent="0.25">
      <c r="A28" t="s">
        <v>37</v>
      </c>
      <c r="B28">
        <f>'NEWT - EU'!$G$19</f>
        <v>1719655.628723898</v>
      </c>
    </row>
    <row r="29" spans="1:2" x14ac:dyDescent="0.25">
      <c r="A29" t="s">
        <v>38</v>
      </c>
      <c r="B29">
        <f>'NEWT - EU'!$G$22</f>
        <v>79849.154575592998</v>
      </c>
    </row>
    <row r="30" spans="1:2" x14ac:dyDescent="0.25">
      <c r="A30" t="s">
        <v>39</v>
      </c>
      <c r="B30">
        <f>'NEWT - EU'!$G$23</f>
        <v>6714704.9085795954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EU'!$G$26</f>
        <v>5476016.2461831952</v>
      </c>
    </row>
    <row r="41" spans="1:2" x14ac:dyDescent="0.25">
      <c r="A41" t="s">
        <v>42</v>
      </c>
      <c r="B41">
        <f>'NEWT - EU'!$G$27</f>
        <v>8730558.225864226</v>
      </c>
    </row>
    <row r="42" spans="1:2" x14ac:dyDescent="0.25">
      <c r="A42" t="s">
        <v>43</v>
      </c>
      <c r="B42">
        <f>'NEWT - EU'!$G$28</f>
        <v>7919.2544292619996</v>
      </c>
    </row>
    <row r="43" spans="1:2" x14ac:dyDescent="0.25">
      <c r="A43" t="s">
        <v>44</v>
      </c>
      <c r="B43">
        <f>'NEWT - EU'!$G$29</f>
        <v>826.12485351500004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2024-10-16T14:47:57Z</dcterms:created>
  <dcterms:modified xsi:type="dcterms:W3CDTF">2024-10-16T14:47:57Z</dcterms:modified>
</cp:coreProperties>
</file>