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D8DA0A5D-8D3E-4B77-A731-C67C2B6E4A14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20" i="5"/>
  <c r="J19" i="5"/>
  <c r="H19" i="5"/>
  <c r="J18" i="5"/>
  <c r="H18" i="5"/>
  <c r="H20" i="5" s="1"/>
  <c r="J15" i="5"/>
  <c r="H15" i="5"/>
  <c r="J14" i="5"/>
  <c r="H14" i="5"/>
  <c r="K13" i="5"/>
  <c r="I13" i="5"/>
  <c r="J13" i="5" s="1"/>
  <c r="G13" i="5"/>
  <c r="H13" i="5" s="1"/>
  <c r="J10" i="5"/>
  <c r="H10" i="5"/>
  <c r="H9" i="5"/>
  <c r="K8" i="5"/>
  <c r="J8" i="5"/>
  <c r="I8" i="5"/>
  <c r="H8" i="5"/>
  <c r="G8" i="5"/>
  <c r="J7" i="5"/>
  <c r="H7" i="5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G23" i="2"/>
  <c r="B30" i="3" s="1"/>
  <c r="J22" i="2"/>
  <c r="H22" i="2"/>
  <c r="H23" i="2" s="1"/>
  <c r="H20" i="2"/>
  <c r="J19" i="2"/>
  <c r="J20" i="2" s="1"/>
  <c r="H19" i="2"/>
  <c r="J18" i="2"/>
  <c r="H18" i="2"/>
  <c r="J15" i="2"/>
  <c r="J14" i="2"/>
  <c r="H14" i="2"/>
  <c r="K13" i="2"/>
  <c r="I13" i="2"/>
  <c r="J13" i="2" s="1"/>
  <c r="G13" i="2"/>
  <c r="H13" i="2" s="1"/>
  <c r="J10" i="2"/>
  <c r="H10" i="2"/>
  <c r="H9" i="2"/>
  <c r="K8" i="2"/>
  <c r="I8" i="2"/>
  <c r="B16" i="3" s="1"/>
  <c r="G8" i="2"/>
  <c r="H15" i="2" s="1"/>
  <c r="J7" i="2"/>
  <c r="J8" i="2" s="1"/>
  <c r="H7" i="2"/>
  <c r="H8" i="2" s="1"/>
  <c r="J5" i="2"/>
  <c r="J9" i="2" s="1"/>
  <c r="H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<sst xmlns="http://schemas.openxmlformats.org/spreadsheetml/2006/main" count="82" uniqueCount="45">
  <si>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04 August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</si>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</sst>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12481350.937473094</c:v>
                </c:pt>
                <c:pt idx="1">
                  <c:v>1019504.9242042974</c:v>
                </c:pt>
                <c:pt idx="2">
                  <c:v>376396.00458227901</c:v>
                </c:pt>
                <c:pt idx="3">
                  <c:v>1241.5292243260001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D30-463E-A53B-C5E3EB43F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410792</c:v>
                </c:pt>
                <c:pt idx="1">
                  <c:v>45729</c:v>
                </c:pt>
                <c:pt idx="2">
                  <c:v>900910</c:v>
                </c:pt>
                <c:pt idx="3">
                  <c:v>2171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431-4B62-8D2F-F08FCD2E8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6904710.4742935468</c:v>
                </c:pt>
                <c:pt idx="1">
                  <c:v>1110952.896880406</c:v>
                </c:pt>
                <c:pt idx="2">
                  <c:v>199886.41958193501</c:v>
                </c:pt>
                <c:pt idx="3">
                  <c:v>5285306.0709215039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7B1-40CB-8B11-FB35C476A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6413993.0303699272</c:v>
                </c:pt>
                <c:pt idx="1">
                  <c:v>7082310.9350914741</c:v>
                </c:pt>
                <c:pt idx="2">
                  <c:v>4086.2395623050002</c:v>
                </c:pt>
                <c:pt idx="3">
                  <c:v>465.65665368600003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D1D-48B0-8516-66FDBDF6F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13878493.395483997</v>
      </c>
      <c r="H4" s="5"/>
      <c r="I4" s="1">
        <v>1359602</v>
      </c>
      <c r="J4" s="5"/>
      <c r="K4" s="3">
        <v>1832046.4265931749</v>
      </c>
    </row>
    <row r="5" spans="1:11">
      <c r="E5" s="6" t="s">
        <v>7</v>
      </c>
      <c r="F5" s="6"/>
      <c r="G5" s="2">
        <v>13500855.861677391</v>
      </c>
      <c r="H5" s="4">
        <f>G5/G4</f>
        <v>0.97278973134580393</v>
      </c>
      <c r="I5">
        <v>456521</v>
      </c>
      <c r="J5" s="4">
        <f>I5/I4</f>
        <v>0.33577546958595234</v>
      </c>
      <c r="K5" s="2">
        <v>1742903.5621277951</v>
      </c>
    </row>
    <row r="6" spans="1:11">
      <c r="F6" t="s">
        <v>8</v>
      </c>
    </row>
    <row r="7" spans="1:11">
      <c r="F7" t="s">
        <v>9</v>
      </c>
      <c r="G7" s="2">
        <v>12481350.937473094</v>
      </c>
      <c r="H7" s="4">
        <f>G7/G5</f>
        <v>0.92448590410492459</v>
      </c>
      <c r="I7">
        <v>410792</v>
      </c>
      <c r="J7" s="4">
        <f>I7/I5</f>
        <v>0.89983155210822718</v>
      </c>
      <c r="K7" s="2">
        <v>1580425.914987054</v>
      </c>
    </row>
    <row r="8" spans="1:11">
      <c r="F8" t="s">
        <v>10</v>
      </c>
      <c r="G8" s="2">
        <f>G5-G7</f>
        <v>1019504.9242042974</v>
      </c>
      <c r="H8" s="4">
        <f>1-H7</f>
        <v>7.5514095895075406E-2</v>
      </c>
      <c r="I8">
        <f>I5-I7</f>
        <v>45729</v>
      </c>
      <c r="J8" s="4">
        <f>1-J7</f>
        <v>0.10016844789177282</v>
      </c>
      <c r="K8" s="2">
        <f>K5-K7</f>
        <v>162477.64714074112</v>
      </c>
    </row>
    <row r="9" spans="1:11">
      <c r="E9" s="6" t="s">
        <v>11</v>
      </c>
      <c r="F9" s="6"/>
      <c r="G9" s="2">
        <v>376396.00458227901</v>
      </c>
      <c r="H9" s="4">
        <f>1-H5-H10</f>
        <v>2.7120811593624207E-2</v>
      </c>
      <c r="I9">
        <v>900910</v>
      </c>
      <c r="J9" s="4">
        <f>1-J5-J10</f>
        <v>0.6626277395884973</v>
      </c>
      <c r="K9" s="2">
        <v>85615.628127949007</v>
      </c>
    </row>
    <row r="10" spans="1:11">
      <c r="E10" s="6" t="s">
        <v>12</v>
      </c>
      <c r="F10" s="6"/>
      <c r="G10" s="2">
        <v>1241.5292243260001</v>
      </c>
      <c r="H10" s="4">
        <f>G10/G4</f>
        <v>8.9457060571862109E-5</v>
      </c>
      <c r="I10">
        <v>2171</v>
      </c>
      <c r="J10" s="4">
        <f>I10/I4</f>
        <v>1.5967908255504184E-3</v>
      </c>
      <c r="K10" s="2">
        <v>3527.2363374309998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7509170.587916513</v>
      </c>
      <c r="H13" s="5">
        <f>G13/G5</f>
        <v>0.55619959688863374</v>
      </c>
      <c r="I13" s="1">
        <f>I14+I15</f>
        <v>269258</v>
      </c>
      <c r="J13" s="5">
        <f>I13/I5</f>
        <v>0.58980419301631248</v>
      </c>
      <c r="K13" s="3">
        <f>K14+K15</f>
        <v>477671.87181123201</v>
      </c>
    </row>
    <row r="14" spans="1:11">
      <c r="E14" s="6" t="s">
        <v>15</v>
      </c>
      <c r="F14" s="6"/>
      <c r="G14" s="2">
        <v>6875820.3607590627</v>
      </c>
      <c r="H14" s="4">
        <f>G14/G7</f>
        <v>0.55088751171282291</v>
      </c>
      <c r="I14">
        <v>241692</v>
      </c>
      <c r="J14" s="4">
        <f>I14/I7</f>
        <v>0.58835615104481098</v>
      </c>
      <c r="K14" s="2">
        <v>466250.74081142002</v>
      </c>
    </row>
    <row r="15" spans="1:11">
      <c r="E15" s="6" t="s">
        <v>16</v>
      </c>
      <c r="F15" s="6"/>
      <c r="G15" s="2">
        <v>633350.22715745005</v>
      </c>
      <c r="H15" s="4">
        <f>G15/G8</f>
        <v>0.6212331221958215</v>
      </c>
      <c r="I15">
        <v>27566</v>
      </c>
      <c r="J15" s="4">
        <f>I15/I8</f>
        <v>0.60281221981674649</v>
      </c>
      <c r="K15" s="2">
        <v>11421.130999812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6904710.4742935468</v>
      </c>
      <c r="H18" s="4">
        <f>G18/G5</f>
        <v>0.51142761207404541</v>
      </c>
      <c r="I18">
        <v>256620</v>
      </c>
      <c r="J18" s="4">
        <f>I18/I5</f>
        <v>0.56212091010052112</v>
      </c>
      <c r="K18" s="2">
        <v>340019.60313541698</v>
      </c>
    </row>
    <row r="19" spans="2:11">
      <c r="E19" s="6" t="s">
        <v>20</v>
      </c>
      <c r="F19" s="6"/>
      <c r="G19" s="2">
        <v>1110952.896880406</v>
      </c>
      <c r="H19" s="4">
        <f>G19/G5</f>
        <v>8.2287590376687231E-2</v>
      </c>
      <c r="I19">
        <v>24502</v>
      </c>
      <c r="J19" s="4">
        <f>I19/I5</f>
        <v>5.3671134515170166E-2</v>
      </c>
      <c r="K19" s="2">
        <v>155589.062285377</v>
      </c>
    </row>
    <row r="20" spans="2:11">
      <c r="E20" s="6" t="s">
        <v>21</v>
      </c>
      <c r="F20" s="6"/>
      <c r="G20" s="2">
        <v>5485192.4905034387</v>
      </c>
      <c r="H20" s="4">
        <f>1-H18-H19</f>
        <v>0.40628479754926738</v>
      </c>
      <c r="I20">
        <v>175399</v>
      </c>
      <c r="J20" s="4">
        <f>1-J18-J19</f>
        <v>0.38420795538430874</v>
      </c>
      <c r="K20" s="2">
        <v>1247294.8967070009</v>
      </c>
    </row>
    <row r="21" spans="2:11">
      <c r="F21" t="s">
        <v>22</v>
      </c>
    </row>
    <row r="22" spans="2:11">
      <c r="F22" t="s">
        <v>23</v>
      </c>
      <c r="G22" s="2">
        <v>199886.41958193501</v>
      </c>
      <c r="H22" s="4">
        <f>G22/G20</f>
        <v>3.6441094807155829E-2</v>
      </c>
      <c r="I22">
        <v>12914</v>
      </c>
      <c r="J22" s="4">
        <f>I22/I20</f>
        <v>7.3626417482425779E-2</v>
      </c>
      <c r="K22" s="2">
        <v>60659.833678247</v>
      </c>
    </row>
    <row r="23" spans="2:11">
      <c r="F23" t="s">
        <v>24</v>
      </c>
      <c r="G23" s="2">
        <f>G20-G22</f>
        <v>5285306.0709215039</v>
      </c>
      <c r="H23" s="4">
        <f>1-H22</f>
        <v>0.96355890519284415</v>
      </c>
      <c r="I23">
        <f>I20-I22</f>
        <v>162485</v>
      </c>
      <c r="J23" s="4">
        <f>1-J22</f>
        <v>0.92637358251757418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6413993.0303699272</v>
      </c>
      <c r="H26" s="4">
        <f>G26/G5</f>
        <v>0.47508047608864934</v>
      </c>
      <c r="I26">
        <v>231110</v>
      </c>
      <c r="J26" s="4">
        <f>I26/I5</f>
        <v>0.50624177201048803</v>
      </c>
      <c r="K26" s="2">
        <v>524697.84372234996</v>
      </c>
    </row>
    <row r="27" spans="2:11">
      <c r="E27" s="6" t="s">
        <v>27</v>
      </c>
      <c r="F27" s="6"/>
      <c r="G27" s="2">
        <v>7082310.9350914741</v>
      </c>
      <c r="H27" s="4">
        <f>G27/G5</f>
        <v>0.524582367788611</v>
      </c>
      <c r="I27">
        <v>225293</v>
      </c>
      <c r="J27" s="4">
        <f>I27/I5</f>
        <v>0.49349975138054986</v>
      </c>
      <c r="K27" s="2">
        <v>1203533.668405083</v>
      </c>
    </row>
    <row r="28" spans="2:11">
      <c r="E28" s="6" t="s">
        <v>28</v>
      </c>
      <c r="F28" s="6"/>
      <c r="G28" s="2">
        <v>4086.2395623050002</v>
      </c>
      <c r="H28" s="4">
        <f>G28/G5</f>
        <v>3.0266522390657625E-4</v>
      </c>
      <c r="I28">
        <v>99</v>
      </c>
      <c r="J28" s="4">
        <f>I28/I5</f>
        <v>2.1685749395975213E-4</v>
      </c>
      <c r="K28" s="2">
        <v>14672.050000362</v>
      </c>
    </row>
    <row r="29" spans="2:11">
      <c r="E29" s="6" t="s">
        <v>29</v>
      </c>
      <c r="F29" s="6"/>
      <c r="G29" s="2">
        <v>465.65665368600003</v>
      </c>
      <c r="H29" s="4">
        <f>G29/G5</f>
        <v>3.4490898833145923E-5</v>
      </c>
      <c r="I29">
        <v>19</v>
      </c>
      <c r="J29" s="4">
        <f>I29/I5</f>
        <v>4.161911500237667E-5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13547579.083833862</v>
      </c>
      <c r="H4" s="5"/>
      <c r="I4" s="1">
        <v>2401117</v>
      </c>
      <c r="J4" s="5"/>
      <c r="K4" s="3">
        <v>155249553.42673817</v>
      </c>
    </row>
    <row r="5" spans="1:11">
      <c r="E5" s="6" t="s">
        <v>7</v>
      </c>
      <c r="F5" s="6"/>
      <c r="G5" s="2">
        <v>11514224.519179497</v>
      </c>
      <c r="H5" s="4">
        <f>G5/G4</f>
        <v>0.84991011662882709</v>
      </c>
      <c r="I5">
        <v>442290</v>
      </c>
      <c r="J5" s="4">
        <f>I5/I4</f>
        <v>0.18420176942647942</v>
      </c>
      <c r="K5" s="2">
        <v>4691038.7561765453</v>
      </c>
    </row>
    <row r="6" spans="1:11">
      <c r="F6" t="s">
        <v>8</v>
      </c>
    </row>
    <row r="7" spans="1:11">
      <c r="F7" t="s">
        <v>9</v>
      </c>
      <c r="G7" s="2">
        <v>10541191.548289029</v>
      </c>
      <c r="H7" s="4">
        <f>G7/G5</f>
        <v>0.9154929653082875</v>
      </c>
      <c r="I7">
        <v>404221</v>
      </c>
      <c r="J7" s="4">
        <f>I7/I5</f>
        <v>0.91392751362228397</v>
      </c>
      <c r="K7" s="2">
        <v>4444816.7510538334</v>
      </c>
    </row>
    <row r="8" spans="1:11">
      <c r="F8" t="s">
        <v>10</v>
      </c>
      <c r="G8" s="2">
        <f>G5-G7</f>
        <v>973032.97089046799</v>
      </c>
      <c r="H8" s="4">
        <f>1-H7</f>
        <v>8.4507034691712501E-2</v>
      </c>
      <c r="I8">
        <f>I5-I7</f>
        <v>38069</v>
      </c>
      <c r="J8" s="4">
        <f>1-J7</f>
        <v>8.6072486377716029E-2</v>
      </c>
      <c r="K8" s="2">
        <f>K5-K7</f>
        <v>246222.00512271188</v>
      </c>
    </row>
    <row r="9" spans="1:11">
      <c r="E9" s="6" t="s">
        <v>11</v>
      </c>
      <c r="F9" s="6"/>
      <c r="G9" s="2">
        <v>1785902.722499829</v>
      </c>
      <c r="H9" s="4">
        <f>1-H5-H10</f>
        <v>0.13182449140532582</v>
      </c>
      <c r="I9">
        <v>1451085</v>
      </c>
      <c r="J9" s="4">
        <f>1-J5-J10</f>
        <v>0.60433748126392839</v>
      </c>
      <c r="K9" s="2">
        <v>150000176.41018522</v>
      </c>
    </row>
    <row r="10" spans="1:11">
      <c r="E10" s="6" t="s">
        <v>12</v>
      </c>
      <c r="F10" s="6"/>
      <c r="G10" s="2">
        <v>247451.84215453701</v>
      </c>
      <c r="H10" s="4">
        <f>G10/G4</f>
        <v>1.8265391965847082E-2</v>
      </c>
      <c r="I10">
        <v>507742</v>
      </c>
      <c r="J10" s="4">
        <f>I10/I4</f>
        <v>0.21146074930959216</v>
      </c>
      <c r="K10" s="2">
        <v>558338.26037642604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5356573.1613724958</v>
      </c>
      <c r="H13" s="5">
        <f>G13/G5</f>
        <v>0.46521354108128898</v>
      </c>
      <c r="I13" s="1">
        <f>I14+I15</f>
        <v>163845</v>
      </c>
      <c r="J13" s="5">
        <f>I13/I5</f>
        <v>0.37044699179271517</v>
      </c>
      <c r="K13" s="3">
        <f>K14+K15</f>
        <v>1301586.6771888682</v>
      </c>
    </row>
    <row r="14" spans="1:11">
      <c r="E14" s="6" t="s">
        <v>15</v>
      </c>
      <c r="F14" s="6"/>
      <c r="G14" s="2">
        <v>4971916.7051136279</v>
      </c>
      <c r="H14" s="4">
        <f>G14/G7</f>
        <v>0.47166553063165179</v>
      </c>
      <c r="I14">
        <v>147576</v>
      </c>
      <c r="J14" s="4">
        <f>I14/I7</f>
        <v>0.36508741505265685</v>
      </c>
      <c r="K14" s="2">
        <v>1235917.9973845051</v>
      </c>
    </row>
    <row r="15" spans="1:11">
      <c r="E15" s="6" t="s">
        <v>16</v>
      </c>
      <c r="F15" s="6"/>
      <c r="G15" s="2">
        <v>384656.45625886798</v>
      </c>
      <c r="H15" s="4">
        <f>G15/G8</f>
        <v>0.39531698078725008</v>
      </c>
      <c r="I15">
        <v>16269</v>
      </c>
      <c r="J15" s="4">
        <f>I15/I8</f>
        <v>0.42735559116341382</v>
      </c>
      <c r="K15" s="2">
        <v>65668.679804362997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4779556.0539329695</v>
      </c>
      <c r="H18" s="4">
        <f>G18/G5</f>
        <v>0.41510012645415745</v>
      </c>
      <c r="I18">
        <v>168944</v>
      </c>
      <c r="J18" s="4">
        <f>I18/I5</f>
        <v>0.38197562685116099</v>
      </c>
      <c r="K18" s="2">
        <v>1191364.341999331</v>
      </c>
    </row>
    <row r="19" spans="2:11">
      <c r="E19" s="6" t="s">
        <v>20</v>
      </c>
      <c r="F19" s="6"/>
      <c r="G19" s="2">
        <v>957490.84460441303</v>
      </c>
      <c r="H19" s="4">
        <f>G19/G5</f>
        <v>8.3157215061205339E-2</v>
      </c>
      <c r="I19">
        <v>25654</v>
      </c>
      <c r="J19" s="4">
        <f>I19/I5</f>
        <v>5.8002667932804272E-2</v>
      </c>
      <c r="K19" s="2">
        <v>454819.26758294197</v>
      </c>
    </row>
    <row r="20" spans="2:11">
      <c r="E20" s="6" t="s">
        <v>21</v>
      </c>
      <c r="F20" s="6"/>
      <c r="G20" s="2">
        <v>5777177.6206421144</v>
      </c>
      <c r="H20" s="4">
        <f>1-H18-H19</f>
        <v>0.50174265848463728</v>
      </c>
      <c r="I20">
        <v>247659</v>
      </c>
      <c r="J20" s="4">
        <f>1-J18-J19</f>
        <v>0.56002170521603478</v>
      </c>
      <c r="K20" s="2">
        <v>3033582.6958215418</v>
      </c>
    </row>
    <row r="21" spans="2:11">
      <c r="F21" t="s">
        <v>22</v>
      </c>
    </row>
    <row r="22" spans="2:11">
      <c r="F22" t="s">
        <v>23</v>
      </c>
      <c r="G22" s="2">
        <v>292186.80384684302</v>
      </c>
      <c r="H22" s="4">
        <f>G22/G20</f>
        <v>5.0576046476889763E-2</v>
      </c>
      <c r="I22">
        <v>19332</v>
      </c>
      <c r="J22" s="4">
        <f>I22/I20</f>
        <v>7.8058943951158644E-2</v>
      </c>
      <c r="K22" s="2">
        <v>584254.16697587096</v>
      </c>
    </row>
    <row r="23" spans="2:11">
      <c r="F23" t="s">
        <v>24</v>
      </c>
      <c r="G23" s="2">
        <f>G20-G22</f>
        <v>5484990.8167952718</v>
      </c>
      <c r="H23" s="4">
        <f>1-H22</f>
        <v>0.94942395352311026</v>
      </c>
      <c r="I23">
        <f>I20-I22</f>
        <v>228327</v>
      </c>
      <c r="J23" s="4">
        <f>1-J22</f>
        <v>0.92194105604884136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6021387.0954623483</v>
      </c>
      <c r="H26" s="4">
        <f>G26/G5</f>
        <v>0.52295203080610353</v>
      </c>
      <c r="I26">
        <v>216149</v>
      </c>
      <c r="J26" s="4">
        <f>I26/I5</f>
        <v>0.48870424382192679</v>
      </c>
      <c r="K26" s="2">
        <v>2752247.1567170098</v>
      </c>
    </row>
    <row r="27" spans="2:11">
      <c r="E27" s="6" t="s">
        <v>27</v>
      </c>
      <c r="F27" s="6"/>
      <c r="G27" s="2">
        <v>5465887.0584343122</v>
      </c>
      <c r="H27" s="4">
        <f>G27/G5</f>
        <v>0.47470735431028499</v>
      </c>
      <c r="I27">
        <v>225275</v>
      </c>
      <c r="J27" s="4">
        <f>I27/I5</f>
        <v>0.50933776481494042</v>
      </c>
      <c r="K27" s="2">
        <v>1911126.6940108601</v>
      </c>
    </row>
    <row r="28" spans="2:11">
      <c r="E28" s="6" t="s">
        <v>28</v>
      </c>
      <c r="F28" s="6"/>
      <c r="G28" s="2">
        <v>23329.184331139</v>
      </c>
      <c r="H28" s="4">
        <f>G28/G5</f>
        <v>2.0261185885579237E-3</v>
      </c>
      <c r="I28">
        <v>679</v>
      </c>
      <c r="J28" s="4">
        <f>I28/I5</f>
        <v>1.535191842456307E-3</v>
      </c>
      <c r="K28" s="2">
        <v>24826.136931009001</v>
      </c>
    </row>
    <row r="29" spans="2:11">
      <c r="E29" s="6" t="s">
        <v>29</v>
      </c>
      <c r="F29" s="6"/>
      <c r="G29" s="2">
        <v>3621.1809516970002</v>
      </c>
      <c r="H29" s="4">
        <f>G29/G5</f>
        <v>3.1449629505357651E-4</v>
      </c>
      <c r="I29">
        <v>182</v>
      </c>
      <c r="J29" s="4">
        <f>I29/I5</f>
        <v>4.1149472065839156E-4</v>
      </c>
      <c r="K29" s="2">
        <v>2838.7685176660002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/>
  <sheetData>
    <row r="1" spans="1:2">
      <c r="A1" t="s">
        <v>30</v>
      </c>
    </row>
    <row r="2" spans="1:2">
      <c r="A2" t="s">
        <v>31</v>
      </c>
      <c r="B2">
        <f>'NEWT - EU'!$G$7</f>
        <v>12481350.937473094</v>
      </c>
    </row>
    <row r="3" spans="1:2">
      <c r="A3" t="s">
        <v>32</v>
      </c>
      <c r="B3">
        <f>'NEWT - EU'!$G$8</f>
        <v>1019504.9242042974</v>
      </c>
    </row>
    <row r="4" spans="1:2">
      <c r="A4" t="s">
        <v>33</v>
      </c>
      <c r="B4">
        <f>'NEWT - EU'!$G$9</f>
        <v>376396.00458227901</v>
      </c>
    </row>
    <row r="5" spans="1:2">
      <c r="A5" t="s">
        <v>34</v>
      </c>
      <c r="B5">
        <f>'NEWT - EU'!$G$10</f>
        <v>1241.5292243260001</v>
      </c>
    </row>
    <row r="14" spans="1:2">
      <c r="A14" t="s">
        <v>35</v>
      </c>
    </row>
    <row r="15" spans="1:2">
      <c r="A15" t="s">
        <v>31</v>
      </c>
      <c r="B15">
        <f>'NEWT - EU'!$I$7</f>
        <v>410792</v>
      </c>
    </row>
    <row r="16" spans="1:2">
      <c r="A16" t="s">
        <v>32</v>
      </c>
      <c r="B16">
        <f>'NEWT - EU'!$I$8</f>
        <v>45729</v>
      </c>
    </row>
    <row r="17" spans="1:2">
      <c r="A17" t="s">
        <v>33</v>
      </c>
      <c r="B17">
        <f>'NEWT - EU'!$I$9</f>
        <v>900910</v>
      </c>
    </row>
    <row r="18" spans="1:2">
      <c r="A18" t="s">
        <v>34</v>
      </c>
      <c r="B18">
        <f>'NEWT - EU'!$I$10</f>
        <v>2171</v>
      </c>
    </row>
    <row r="26" spans="1:2">
      <c r="A26" t="s">
        <v>18</v>
      </c>
    </row>
    <row r="27" spans="1:2">
      <c r="A27" t="s">
        <v>36</v>
      </c>
      <c r="B27">
        <f>'NEWT - EU'!$G$18</f>
        <v>6904710.4742935468</v>
      </c>
    </row>
    <row r="28" spans="1:2">
      <c r="A28" t="s">
        <v>37</v>
      </c>
      <c r="B28">
        <f>'NEWT - EU'!$G$19</f>
        <v>1110952.896880406</v>
      </c>
    </row>
    <row r="29" spans="1:2">
      <c r="A29" t="s">
        <v>38</v>
      </c>
      <c r="B29">
        <f>'NEWT - EU'!$G$22</f>
        <v>199886.41958193501</v>
      </c>
    </row>
    <row r="30" spans="1:2">
      <c r="A30" t="s">
        <v>39</v>
      </c>
      <c r="B30">
        <f>'NEWT - EU'!$G$23</f>
        <v>5285306.0709215039</v>
      </c>
    </row>
    <row r="39" spans="1:2">
      <c r="A39" t="s">
        <v>40</v>
      </c>
    </row>
    <row r="40" spans="1:2">
      <c r="A40" t="s">
        <v>41</v>
      </c>
      <c r="B40">
        <f>'NEWT - EU'!$G$26</f>
        <v>6413993.0303699272</v>
      </c>
    </row>
    <row r="41" spans="1:2">
      <c r="A41" t="s">
        <v>42</v>
      </c>
      <c r="B41">
        <f>'NEWT - EU'!$G$27</f>
        <v>7082310.9350914741</v>
      </c>
    </row>
    <row r="42" spans="1:2">
      <c r="A42" t="s">
        <v>43</v>
      </c>
      <c r="B42">
        <f>'NEWT - EU'!$G$28</f>
        <v>4086.2395623050002</v>
      </c>
    </row>
    <row r="43" spans="1:2">
      <c r="A43" t="s">
        <v>44</v>
      </c>
      <c r="B43">
        <f>'NEWT - EU'!$G$29</f>
        <v>465.65665368600003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2023-08-09T09:58:47Z</dcterms:created>
  <dcterms:modified xsi:type="dcterms:W3CDTF">2023-08-09T09:58:47Z</dcterms:modified>
</cp:coreProperties>
</file>