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46969F61-D3B6-4A3B-A923-22503B5E81D9}" xr6:coauthVersionLast="47" xr6:coauthVersionMax="47" xr10:uidLastSave="{00000000-0000-0000-0000-000000000000}"/>
  <bookViews>
    <workbookView xWindow="-12240" yWindow="-16320" windowWidth="29040" windowHeight="1572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K23" i="5"/>
  <c r="I23" i="5"/>
  <c r="G23" i="5"/>
  <c r="J22" i="5"/>
  <c r="J23" i="5" s="1"/>
  <c r="H22" i="5"/>
  <c r="H23" i="5" s="1"/>
  <c r="J19" i="5"/>
  <c r="H19" i="5"/>
  <c r="J18" i="5"/>
  <c r="J20" i="5" s="1"/>
  <c r="H18" i="5"/>
  <c r="H20" i="5" s="1"/>
  <c r="H15" i="5"/>
  <c r="J14" i="5"/>
  <c r="H14" i="5"/>
  <c r="K13" i="5"/>
  <c r="J13" i="5"/>
  <c r="I13" i="5"/>
  <c r="G13" i="5"/>
  <c r="H13" i="5" s="1"/>
  <c r="J10" i="5"/>
  <c r="H10" i="5"/>
  <c r="H9" i="5" s="1"/>
  <c r="J9" i="5"/>
  <c r="K8" i="5"/>
  <c r="J8" i="5"/>
  <c r="I8" i="5"/>
  <c r="J15" i="5" s="1"/>
  <c r="G8" i="5"/>
  <c r="J7" i="5"/>
  <c r="H7" i="5"/>
  <c r="H8" i="5" s="1"/>
  <c r="J5" i="5"/>
  <c r="H5" i="5"/>
  <c r="J29" i="2"/>
  <c r="H29" i="2"/>
  <c r="J28" i="2"/>
  <c r="H28" i="2"/>
  <c r="J27" i="2"/>
  <c r="H27" i="2"/>
  <c r="J26" i="2"/>
  <c r="H26" i="2"/>
  <c r="K23" i="2"/>
  <c r="I23" i="2"/>
  <c r="G23" i="2"/>
  <c r="B30" i="3" s="1"/>
  <c r="J22" i="2"/>
  <c r="J23" i="2" s="1"/>
  <c r="H22" i="2"/>
  <c r="H23" i="2" s="1"/>
  <c r="J20" i="2"/>
  <c r="J19" i="2"/>
  <c r="H19" i="2"/>
  <c r="J18" i="2"/>
  <c r="H18" i="2"/>
  <c r="H20" i="2" s="1"/>
  <c r="H15" i="2"/>
  <c r="J14" i="2"/>
  <c r="H14" i="2"/>
  <c r="K13" i="2"/>
  <c r="I13" i="2"/>
  <c r="J13" i="2" s="1"/>
  <c r="G13" i="2"/>
  <c r="H13" i="2" s="1"/>
  <c r="J10" i="2"/>
  <c r="H10" i="2"/>
  <c r="J9" i="2"/>
  <c r="H9" i="2"/>
  <c r="K8" i="2"/>
  <c r="J8" i="2"/>
  <c r="I8" i="2"/>
  <c r="J15" i="2" s="1"/>
  <c r="H8" i="2"/>
  <c r="G8" i="2"/>
  <c r="B3" i="3" s="1"/>
  <c r="J7" i="2"/>
  <c r="H7" i="2"/>
  <c r="J5" i="2"/>
  <c r="H5" i="2"/>
  <c r="B16" i="3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<sst xmlns="http://schemas.openxmlformats.org/spreadsheetml/2006/main" count="82" uniqueCount="45">
  <si>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31 October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</si>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</sst>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16307183.720265934</c:v>
                </c:pt>
                <c:pt idx="1">
                  <c:v>555089.96516443603</c:v>
                </c:pt>
                <c:pt idx="2">
                  <c:v>540837.832003908</c:v>
                </c:pt>
                <c:pt idx="3">
                  <c:v>321.94467257700001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365-4E84-9D9D-6BD270448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477228</c:v>
                </c:pt>
                <c:pt idx="1">
                  <c:v>20714</c:v>
                </c:pt>
                <c:pt idx="2">
                  <c:v>1014338</c:v>
                </c:pt>
                <c:pt idx="3">
                  <c:v>3389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498-4282-A4A6-EB9494FBC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7492443.4350753473</c:v>
                </c:pt>
                <c:pt idx="1">
                  <c:v>2444960.880706666</c:v>
                </c:pt>
                <c:pt idx="2">
                  <c:v>127328.797258383</c:v>
                </c:pt>
                <c:pt idx="3">
                  <c:v>6797540.5723899752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001-47E3-B355-769884B6F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7698116.425443219</c:v>
                </c:pt>
                <c:pt idx="1">
                  <c:v>9156486.2865218446</c:v>
                </c:pt>
                <c:pt idx="2">
                  <c:v>7320.4633465859997</c:v>
                </c:pt>
                <c:pt idx="3">
                  <c:v>350.51011872100003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B1B-47B1-8160-0B1C07305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17403433.462106857</v>
      </c>
      <c r="H4" s="5"/>
      <c r="I4" s="1">
        <v>1515669</v>
      </c>
      <c r="J4" s="5"/>
      <c r="K4" s="3">
        <v>885538.10493400902</v>
      </c>
    </row>
    <row r="5" spans="1:11" x14ac:dyDescent="0.25">
      <c r="E5" s="6" t="s">
        <v>7</v>
      </c>
      <c r="F5" s="6"/>
      <c r="G5" s="2">
        <v>16862273.68543037</v>
      </c>
      <c r="H5" s="4">
        <f>G5/G4</f>
        <v>0.96890499924312212</v>
      </c>
      <c r="I5">
        <v>497942</v>
      </c>
      <c r="J5" s="4">
        <f>I5/I4</f>
        <v>0.32852951402977826</v>
      </c>
      <c r="K5" s="2">
        <v>748583.69096996496</v>
      </c>
    </row>
    <row r="6" spans="1:11" x14ac:dyDescent="0.25">
      <c r="F6" t="s">
        <v>8</v>
      </c>
    </row>
    <row r="7" spans="1:11" x14ac:dyDescent="0.25">
      <c r="F7" t="s">
        <v>9</v>
      </c>
      <c r="G7" s="2">
        <v>16307183.720265934</v>
      </c>
      <c r="H7" s="4">
        <f>G7/G5</f>
        <v>0.96708095387847637</v>
      </c>
      <c r="I7">
        <v>477228</v>
      </c>
      <c r="J7" s="4">
        <f>I7/I5</f>
        <v>0.95840077760060405</v>
      </c>
      <c r="K7" s="2">
        <v>654274.69114657503</v>
      </c>
    </row>
    <row r="8" spans="1:11" x14ac:dyDescent="0.25">
      <c r="F8" t="s">
        <v>10</v>
      </c>
      <c r="G8" s="2">
        <f>G5-G7</f>
        <v>555089.96516443603</v>
      </c>
      <c r="H8" s="4">
        <f>1-H7</f>
        <v>3.2919046121523632E-2</v>
      </c>
      <c r="I8">
        <f>I5-I7</f>
        <v>20714</v>
      </c>
      <c r="J8" s="4">
        <f>1-J7</f>
        <v>4.1599222399395952E-2</v>
      </c>
      <c r="K8" s="2">
        <f>K5-K7</f>
        <v>94308.999823389924</v>
      </c>
    </row>
    <row r="9" spans="1:11" x14ac:dyDescent="0.25">
      <c r="E9" s="6" t="s">
        <v>11</v>
      </c>
      <c r="F9" s="6"/>
      <c r="G9" s="2">
        <v>540837.832003908</v>
      </c>
      <c r="H9" s="4">
        <f>1-H5-H10</f>
        <v>3.1076501839794764E-2</v>
      </c>
      <c r="I9">
        <v>1014338</v>
      </c>
      <c r="J9" s="4">
        <f>1-J5-J10</f>
        <v>0.66923450964557563</v>
      </c>
      <c r="K9" s="2">
        <v>136012.87400831399</v>
      </c>
    </row>
    <row r="10" spans="1:11" x14ac:dyDescent="0.25">
      <c r="E10" s="6" t="s">
        <v>12</v>
      </c>
      <c r="F10" s="6"/>
      <c r="G10" s="2">
        <v>321.94467257700001</v>
      </c>
      <c r="H10" s="4">
        <f>G10/G4</f>
        <v>1.8498917083113634E-5</v>
      </c>
      <c r="I10">
        <v>3389</v>
      </c>
      <c r="J10" s="4">
        <f>I10/I4</f>
        <v>2.2359763246460802E-3</v>
      </c>
      <c r="K10" s="2">
        <v>941.53995572999997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8831626.2296630722</v>
      </c>
      <c r="H13" s="5">
        <f>G13/G5</f>
        <v>0.52375061598566774</v>
      </c>
      <c r="I13" s="1">
        <f>I14+I15</f>
        <v>273904</v>
      </c>
      <c r="J13" s="5">
        <f>I13/I5</f>
        <v>0.55007209675022395</v>
      </c>
      <c r="K13" s="3">
        <f>K14+K15</f>
        <v>-135689.492832458</v>
      </c>
    </row>
    <row r="14" spans="1:11" x14ac:dyDescent="0.25">
      <c r="E14" s="6" t="s">
        <v>15</v>
      </c>
      <c r="F14" s="6"/>
      <c r="G14" s="2">
        <v>8812046.8514975309</v>
      </c>
      <c r="H14" s="4">
        <f>G14/G7</f>
        <v>0.5403782162916495</v>
      </c>
      <c r="I14">
        <v>272992</v>
      </c>
      <c r="J14" s="4">
        <f>I14/I7</f>
        <v>0.57203684611967442</v>
      </c>
      <c r="K14" s="2">
        <v>-138388.86283245799</v>
      </c>
    </row>
    <row r="15" spans="1:11" x14ac:dyDescent="0.25">
      <c r="E15" s="6" t="s">
        <v>16</v>
      </c>
      <c r="F15" s="6"/>
      <c r="G15" s="2">
        <v>19579.378165540998</v>
      </c>
      <c r="H15" s="4">
        <f>G15/G8</f>
        <v>3.5272441215436018E-2</v>
      </c>
      <c r="I15">
        <v>912</v>
      </c>
      <c r="J15" s="4">
        <f>I15/I8</f>
        <v>4.4028193492324029E-2</v>
      </c>
      <c r="K15" s="2">
        <v>2699.37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7492443.4350753473</v>
      </c>
      <c r="H18" s="4">
        <f>G18/G5</f>
        <v>0.44433174166477302</v>
      </c>
      <c r="I18">
        <v>247210</v>
      </c>
      <c r="J18" s="4">
        <f>I18/I5</f>
        <v>0.49646344353358424</v>
      </c>
      <c r="K18" s="2">
        <v>-79339.489877775006</v>
      </c>
    </row>
    <row r="19" spans="2:11" x14ac:dyDescent="0.25">
      <c r="E19" s="6" t="s">
        <v>20</v>
      </c>
      <c r="F19" s="6"/>
      <c r="G19" s="2">
        <v>2444960.880706666</v>
      </c>
      <c r="H19" s="4">
        <f>G19/G5</f>
        <v>0.14499591966765449</v>
      </c>
      <c r="I19">
        <v>43498</v>
      </c>
      <c r="J19" s="4">
        <f>I19/I5</f>
        <v>8.7355555466299292E-2</v>
      </c>
      <c r="K19" s="2">
        <v>88443.808111420003</v>
      </c>
    </row>
    <row r="20" spans="2:11" x14ac:dyDescent="0.25">
      <c r="E20" s="6" t="s">
        <v>21</v>
      </c>
      <c r="F20" s="6"/>
      <c r="G20" s="2">
        <v>6924869.3696483579</v>
      </c>
      <c r="H20" s="4">
        <f>1-H18-H19</f>
        <v>0.41067233866757258</v>
      </c>
      <c r="I20">
        <v>207234</v>
      </c>
      <c r="J20" s="4">
        <f>1-J18-J19</f>
        <v>0.41618100100011651</v>
      </c>
      <c r="K20" s="2">
        <v>739479.37273632002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127328.797258383</v>
      </c>
      <c r="H22" s="4">
        <f>G22/G20</f>
        <v>1.8387176777148174E-2</v>
      </c>
      <c r="I22">
        <v>11605</v>
      </c>
      <c r="J22" s="4">
        <f>I22/I20</f>
        <v>5.5999498151847668E-2</v>
      </c>
      <c r="K22" s="2">
        <v>49349.099469825</v>
      </c>
    </row>
    <row r="23" spans="2:11" x14ac:dyDescent="0.25">
      <c r="F23" t="s">
        <v>24</v>
      </c>
      <c r="G23" s="2">
        <f>G20-G22</f>
        <v>6797540.5723899752</v>
      </c>
      <c r="H23" s="4">
        <f>1-H22</f>
        <v>0.98161282322285182</v>
      </c>
      <c r="I23">
        <f>I20-I22</f>
        <v>195629</v>
      </c>
      <c r="J23" s="4">
        <f>1-J22</f>
        <v>0.94400050184815232</v>
      </c>
      <c r="K23" s="2">
        <f>K20-K22</f>
        <v>690130.27326649497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7698116.425443219</v>
      </c>
      <c r="H26" s="4">
        <f>G26/G5</f>
        <v>0.45652896928690445</v>
      </c>
      <c r="I26">
        <v>241001</v>
      </c>
      <c r="J26" s="4">
        <f>I26/I5</f>
        <v>0.48399411979708479</v>
      </c>
      <c r="K26" s="2">
        <v>-14229.828870608</v>
      </c>
    </row>
    <row r="27" spans="2:11" x14ac:dyDescent="0.25">
      <c r="E27" s="6" t="s">
        <v>27</v>
      </c>
      <c r="F27" s="6"/>
      <c r="G27" s="2">
        <v>9156486.2865218446</v>
      </c>
      <c r="H27" s="4">
        <f>G27/G5</f>
        <v>0.54301611142946804</v>
      </c>
      <c r="I27">
        <v>256439</v>
      </c>
      <c r="J27" s="4">
        <f>I27/I5</f>
        <v>0.51499773065939403</v>
      </c>
      <c r="K27" s="2">
        <v>762787.89984057297</v>
      </c>
    </row>
    <row r="28" spans="2:11" x14ac:dyDescent="0.25">
      <c r="E28" s="6" t="s">
        <v>28</v>
      </c>
      <c r="F28" s="6"/>
      <c r="G28" s="2">
        <v>7320.4633465859997</v>
      </c>
      <c r="H28" s="4">
        <f>G28/G5</f>
        <v>4.3413263733888696E-4</v>
      </c>
      <c r="I28">
        <v>498</v>
      </c>
      <c r="J28" s="4">
        <f>I28/I5</f>
        <v>1.0001164794293312E-3</v>
      </c>
      <c r="K28" s="2">
        <v>25.62</v>
      </c>
    </row>
    <row r="29" spans="2:11" x14ac:dyDescent="0.25">
      <c r="E29" s="6" t="s">
        <v>29</v>
      </c>
      <c r="F29" s="6"/>
      <c r="G29" s="2">
        <v>350.51011872100003</v>
      </c>
      <c r="H29" s="4">
        <f>G29/G5</f>
        <v>2.0786646288623212E-5</v>
      </c>
      <c r="I29">
        <v>4</v>
      </c>
      <c r="J29" s="4">
        <f>I29/I5</f>
        <v>8.033064091801857E-6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17285519.258543484</v>
      </c>
      <c r="H4" s="5"/>
      <c r="I4" s="1">
        <v>2814213</v>
      </c>
      <c r="J4" s="5"/>
      <c r="K4" s="3">
        <v>228257854.56665954</v>
      </c>
    </row>
    <row r="5" spans="1:11" x14ac:dyDescent="0.25">
      <c r="E5" s="6" t="s">
        <v>7</v>
      </c>
      <c r="F5" s="6"/>
      <c r="G5" s="2">
        <v>14703890.22576702</v>
      </c>
      <c r="H5" s="4">
        <f>G5/G4</f>
        <v>0.85064787501246308</v>
      </c>
      <c r="I5">
        <v>452634</v>
      </c>
      <c r="J5" s="4">
        <f>I5/I4</f>
        <v>0.1608385719204623</v>
      </c>
      <c r="K5" s="2">
        <v>36604777.969854861</v>
      </c>
    </row>
    <row r="6" spans="1:11" x14ac:dyDescent="0.25">
      <c r="F6" t="s">
        <v>8</v>
      </c>
    </row>
    <row r="7" spans="1:11" x14ac:dyDescent="0.25">
      <c r="F7" t="s">
        <v>9</v>
      </c>
      <c r="G7" s="2">
        <v>13962104.769715816</v>
      </c>
      <c r="H7" s="4">
        <f>G7/G5</f>
        <v>0.94955175503477962</v>
      </c>
      <c r="I7">
        <v>426036</v>
      </c>
      <c r="J7" s="4">
        <f>I7/I5</f>
        <v>0.94123729105635012</v>
      </c>
      <c r="K7" s="2">
        <v>36281440.178398907</v>
      </c>
    </row>
    <row r="8" spans="1:11" x14ac:dyDescent="0.25">
      <c r="F8" t="s">
        <v>10</v>
      </c>
      <c r="G8" s="2">
        <f>G5-G7</f>
        <v>741785.45605120435</v>
      </c>
      <c r="H8" s="4">
        <f>1-H7</f>
        <v>5.0448244965220379E-2</v>
      </c>
      <c r="I8">
        <f>I5-I7</f>
        <v>26598</v>
      </c>
      <c r="J8" s="4">
        <f>1-J7</f>
        <v>5.8762708943649877E-2</v>
      </c>
      <c r="K8" s="2">
        <f>K5-K7</f>
        <v>323337.79145595431</v>
      </c>
    </row>
    <row r="9" spans="1:11" x14ac:dyDescent="0.25">
      <c r="E9" s="6" t="s">
        <v>11</v>
      </c>
      <c r="F9" s="6"/>
      <c r="G9" s="2">
        <v>2447508.378071547</v>
      </c>
      <c r="H9" s="4">
        <f>1-H5-H10</f>
        <v>0.1415929913046638</v>
      </c>
      <c r="I9">
        <v>1714961</v>
      </c>
      <c r="J9" s="4">
        <f>1-J5-J10</f>
        <v>0.60939275029999496</v>
      </c>
      <c r="K9" s="2">
        <v>190671770.72682196</v>
      </c>
    </row>
    <row r="10" spans="1:11" x14ac:dyDescent="0.25">
      <c r="E10" s="6" t="s">
        <v>12</v>
      </c>
      <c r="F10" s="6"/>
      <c r="G10" s="2">
        <v>134120.65470491699</v>
      </c>
      <c r="H10" s="4">
        <f>G10/G4</f>
        <v>7.7591336828731344E-3</v>
      </c>
      <c r="I10">
        <v>646618</v>
      </c>
      <c r="J10" s="4">
        <f>I10/I4</f>
        <v>0.22976867777954263</v>
      </c>
      <c r="K10" s="2">
        <v>981305.86998274399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6901264.7695684535</v>
      </c>
      <c r="H13" s="5">
        <f>G13/G5</f>
        <v>0.46934958460684867</v>
      </c>
      <c r="I13" s="1">
        <f>I14+I15</f>
        <v>177320</v>
      </c>
      <c r="J13" s="5">
        <f>I13/I5</f>
        <v>0.39175139295766559</v>
      </c>
      <c r="K13" s="3">
        <f>K14+K15</f>
        <v>11342645.7325093</v>
      </c>
    </row>
    <row r="14" spans="1:11" x14ac:dyDescent="0.25">
      <c r="E14" s="6" t="s">
        <v>15</v>
      </c>
      <c r="F14" s="6"/>
      <c r="G14" s="2">
        <v>6885912.0155014051</v>
      </c>
      <c r="H14" s="4">
        <f>G14/G7</f>
        <v>0.49318581468011435</v>
      </c>
      <c r="I14">
        <v>176686</v>
      </c>
      <c r="J14" s="4">
        <f>I14/I7</f>
        <v>0.4147208217145969</v>
      </c>
      <c r="K14" s="2">
        <v>11335872.067048509</v>
      </c>
    </row>
    <row r="15" spans="1:11" x14ac:dyDescent="0.25">
      <c r="E15" s="6" t="s">
        <v>16</v>
      </c>
      <c r="F15" s="6"/>
      <c r="G15" s="2">
        <v>15352.754067047999</v>
      </c>
      <c r="H15" s="4">
        <f>G15/G8</f>
        <v>2.0697027613316026E-2</v>
      </c>
      <c r="I15">
        <v>634</v>
      </c>
      <c r="J15" s="4">
        <f>I15/I8</f>
        <v>2.3836378675088352E-2</v>
      </c>
      <c r="K15" s="2">
        <v>6773.6654607910004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6176754.1876823613</v>
      </c>
      <c r="H18" s="4">
        <f>G18/G5</f>
        <v>0.42007619023557791</v>
      </c>
      <c r="I18">
        <v>168666</v>
      </c>
      <c r="J18" s="4">
        <f>I18/I5</f>
        <v>0.37263219289757288</v>
      </c>
      <c r="K18" s="2">
        <v>7873975.127606526</v>
      </c>
    </row>
    <row r="19" spans="2:11" x14ac:dyDescent="0.25">
      <c r="E19" s="6" t="s">
        <v>20</v>
      </c>
      <c r="F19" s="6"/>
      <c r="G19" s="2">
        <v>2061465.22804583</v>
      </c>
      <c r="H19" s="4">
        <f>G19/G5</f>
        <v>0.14019862746481399</v>
      </c>
      <c r="I19">
        <v>47378</v>
      </c>
      <c r="J19" s="4">
        <f>I19/I5</f>
        <v>0.10467176570916016</v>
      </c>
      <c r="K19" s="2">
        <v>8248976.9808336869</v>
      </c>
    </row>
    <row r="20" spans="2:11" x14ac:dyDescent="0.25">
      <c r="E20" s="6" t="s">
        <v>21</v>
      </c>
      <c r="F20" s="6"/>
      <c r="G20" s="2">
        <v>6465670.8100388283</v>
      </c>
      <c r="H20" s="4">
        <f>1-H18-H19</f>
        <v>0.43972518229960816</v>
      </c>
      <c r="I20">
        <v>236553</v>
      </c>
      <c r="J20" s="4">
        <f>1-J18-J19</f>
        <v>0.52269604139326697</v>
      </c>
      <c r="K20" s="2">
        <v>20471980.164853614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394053.39667498501</v>
      </c>
      <c r="H22" s="4">
        <f>G22/G20</f>
        <v>6.0945477778293913E-2</v>
      </c>
      <c r="I22">
        <v>30219</v>
      </c>
      <c r="J22" s="4">
        <f>I22/I20</f>
        <v>0.12774727016778481</v>
      </c>
      <c r="K22" s="2">
        <v>9654866.5455465019</v>
      </c>
    </row>
    <row r="23" spans="2:11" x14ac:dyDescent="0.25">
      <c r="F23" t="s">
        <v>24</v>
      </c>
      <c r="G23" s="2">
        <f>G20-G22</f>
        <v>6071617.4133638432</v>
      </c>
      <c r="H23" s="4">
        <f>1-H22</f>
        <v>0.93905452222170605</v>
      </c>
      <c r="I23">
        <f>I20-I22</f>
        <v>206334</v>
      </c>
      <c r="J23" s="4">
        <f>1-J22</f>
        <v>0.87225272983221513</v>
      </c>
      <c r="K23" s="2">
        <f>K20-K22</f>
        <v>10817113.619307112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7806162.1507717231</v>
      </c>
      <c r="H26" s="4">
        <f>G26/G5</f>
        <v>0.53089094320714159</v>
      </c>
      <c r="I26">
        <v>234643</v>
      </c>
      <c r="J26" s="4">
        <f>I26/I5</f>
        <v>0.51839455277332236</v>
      </c>
      <c r="K26" s="2">
        <v>23399068.546726778</v>
      </c>
    </row>
    <row r="27" spans="2:11" x14ac:dyDescent="0.25">
      <c r="E27" s="6" t="s">
        <v>27</v>
      </c>
      <c r="F27" s="6"/>
      <c r="G27" s="2">
        <v>6864410.3911772706</v>
      </c>
      <c r="H27" s="4">
        <f>G27/G5</f>
        <v>0.4668431473426069</v>
      </c>
      <c r="I27">
        <v>216926</v>
      </c>
      <c r="J27" s="4">
        <f>I27/I5</f>
        <v>0.47925255283518253</v>
      </c>
      <c r="K27" s="2">
        <v>13204280.815296073</v>
      </c>
    </row>
    <row r="28" spans="2:11" x14ac:dyDescent="0.25">
      <c r="E28" s="6" t="s">
        <v>28</v>
      </c>
      <c r="F28" s="6"/>
      <c r="G28" s="2">
        <v>31094.254599857999</v>
      </c>
      <c r="H28" s="4">
        <f>G28/G5</f>
        <v>2.1146957793093824E-3</v>
      </c>
      <c r="I28">
        <v>981</v>
      </c>
      <c r="J28" s="4">
        <f>I28/I5</f>
        <v>2.1673139887856412E-3</v>
      </c>
      <c r="K28" s="2">
        <v>291.52998464699999</v>
      </c>
    </row>
    <row r="29" spans="2:11" x14ac:dyDescent="0.25">
      <c r="E29" s="6" t="s">
        <v>29</v>
      </c>
      <c r="F29" s="6"/>
      <c r="G29" s="2">
        <v>2223.4292181669998</v>
      </c>
      <c r="H29" s="4">
        <f>G29/G5</f>
        <v>1.5121367094203915E-4</v>
      </c>
      <c r="I29">
        <v>75</v>
      </c>
      <c r="J29" s="4">
        <f>I29/I5</f>
        <v>1.6569678813345881E-4</v>
      </c>
      <c r="K29" s="2">
        <v>1137.077847368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16307183.720265934</v>
      </c>
    </row>
    <row r="3" spans="1:2" x14ac:dyDescent="0.25">
      <c r="A3" t="s">
        <v>32</v>
      </c>
      <c r="B3">
        <f>'NEWT - EU'!$G$8</f>
        <v>555089.96516443603</v>
      </c>
    </row>
    <row r="4" spans="1:2" x14ac:dyDescent="0.25">
      <c r="A4" t="s">
        <v>33</v>
      </c>
      <c r="B4">
        <f>'NEWT - EU'!$G$9</f>
        <v>540837.832003908</v>
      </c>
    </row>
    <row r="5" spans="1:2" x14ac:dyDescent="0.25">
      <c r="A5" t="s">
        <v>34</v>
      </c>
      <c r="B5">
        <f>'NEWT - EU'!$G$10</f>
        <v>321.94467257700001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477228</v>
      </c>
    </row>
    <row r="16" spans="1:2" x14ac:dyDescent="0.25">
      <c r="A16" t="s">
        <v>32</v>
      </c>
      <c r="B16">
        <f>'NEWT - EU'!$I$8</f>
        <v>20714</v>
      </c>
    </row>
    <row r="17" spans="1:2" x14ac:dyDescent="0.25">
      <c r="A17" t="s">
        <v>33</v>
      </c>
      <c r="B17">
        <f>'NEWT - EU'!$I$9</f>
        <v>1014338</v>
      </c>
    </row>
    <row r="18" spans="1:2" x14ac:dyDescent="0.25">
      <c r="A18" t="s">
        <v>34</v>
      </c>
      <c r="B18">
        <f>'NEWT - EU'!$I$10</f>
        <v>3389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7492443.4350753473</v>
      </c>
    </row>
    <row r="28" spans="1:2" x14ac:dyDescent="0.25">
      <c r="A28" t="s">
        <v>37</v>
      </c>
      <c r="B28">
        <f>'NEWT - EU'!$G$19</f>
        <v>2444960.880706666</v>
      </c>
    </row>
    <row r="29" spans="1:2" x14ac:dyDescent="0.25">
      <c r="A29" t="s">
        <v>38</v>
      </c>
      <c r="B29">
        <f>'NEWT - EU'!$G$22</f>
        <v>127328.797258383</v>
      </c>
    </row>
    <row r="30" spans="1:2" x14ac:dyDescent="0.25">
      <c r="A30" t="s">
        <v>39</v>
      </c>
      <c r="B30">
        <f>'NEWT - EU'!$G$23</f>
        <v>6797540.5723899752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7698116.425443219</v>
      </c>
    </row>
    <row r="41" spans="1:2" x14ac:dyDescent="0.25">
      <c r="A41" t="s">
        <v>42</v>
      </c>
      <c r="B41">
        <f>'NEWT - EU'!$G$27</f>
        <v>9156486.2865218446</v>
      </c>
    </row>
    <row r="42" spans="1:2" x14ac:dyDescent="0.25">
      <c r="A42" t="s">
        <v>43</v>
      </c>
      <c r="B42">
        <f>'NEWT - EU'!$G$28</f>
        <v>7320.4633465859997</v>
      </c>
    </row>
    <row r="43" spans="1:2" x14ac:dyDescent="0.25">
      <c r="A43" t="s">
        <v>44</v>
      </c>
      <c r="B43">
        <f>'NEWT - EU'!$G$29</f>
        <v>350.51011872100003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2025-11-14T16:11:53Z</dcterms:created>
  <dcterms:modified xsi:type="dcterms:W3CDTF">2025-11-14T16:11:53Z</dcterms:modified>
</cp:coreProperties>
</file>