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11C80E7A-F5CD-422D-A662-10B55A912A29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H20" i="5"/>
  <c r="J19" i="5"/>
  <c r="H19" i="5"/>
  <c r="J18" i="5"/>
  <c r="J20" i="5" s="1"/>
  <c r="H18" i="5"/>
  <c r="H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J15" i="5" s="1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J20" i="2" s="1"/>
  <c r="H19" i="2"/>
  <c r="H20" i="2" s="1"/>
  <c r="J18" i="2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I8" i="2"/>
  <c r="G8" i="2"/>
  <c r="J7" i="2"/>
  <c r="J8" i="2" s="1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<sst xmlns="http://schemas.openxmlformats.org/spreadsheetml/2006/main" count="82" uniqueCount="45">
  <si>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30 August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</si>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</sst>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14371492.4591655</c:v>
                </c:pt>
                <c:pt idx="1">
                  <c:v>533810.4721655827</c:v>
                </c:pt>
                <c:pt idx="2">
                  <c:v>398200.11392638698</c:v>
                </c:pt>
                <c:pt idx="3">
                  <c:v>302.23537042800001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CA3-4F05-A803-CA182A46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440359</c:v>
                </c:pt>
                <c:pt idx="1">
                  <c:v>19528</c:v>
                </c:pt>
                <c:pt idx="2">
                  <c:v>816046</c:v>
                </c:pt>
                <c:pt idx="3">
                  <c:v>3095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008-4E45-8909-FD1F77093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6432124.2736842129</c:v>
                </c:pt>
                <c:pt idx="1">
                  <c:v>1439047.3185966001</c:v>
                </c:pt>
                <c:pt idx="2">
                  <c:v>92822.206728399993</c:v>
                </c:pt>
                <c:pt idx="3">
                  <c:v>6941309.13232187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067-4AA7-AFB7-DFA9449E9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6293297.2190363547</c:v>
                </c:pt>
                <c:pt idx="1">
                  <c:v>8606075.6816943325</c:v>
                </c:pt>
                <c:pt idx="2">
                  <c:v>5900.5417011560003</c:v>
                </c:pt>
                <c:pt idx="3">
                  <c:v>29.488899238999998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68-43ED-AD29-D45905559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J14" sqref="J14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15303805.280627899</v>
      </c>
      <c r="H4" s="5"/>
      <c r="I4" s="1">
        <v>1279028</v>
      </c>
      <c r="J4" s="5"/>
      <c r="K4" s="3">
        <v>1625210.447873197</v>
      </c>
    </row>
    <row r="5" spans="1:11" x14ac:dyDescent="0.3">
      <c r="E5" s="6" t="s">
        <v>7</v>
      </c>
      <c r="F5" s="6"/>
      <c r="G5" s="2">
        <v>14905302.931331083</v>
      </c>
      <c r="H5" s="4">
        <f>G5/G4</f>
        <v>0.97396057111356127</v>
      </c>
      <c r="I5">
        <v>459887</v>
      </c>
      <c r="J5" s="4">
        <f>I5/I4</f>
        <v>0.35955975944232654</v>
      </c>
      <c r="K5" s="2">
        <v>1309601.4929322749</v>
      </c>
    </row>
    <row r="6" spans="1:11" x14ac:dyDescent="0.3">
      <c r="F6" t="s">
        <v>8</v>
      </c>
    </row>
    <row r="7" spans="1:11" x14ac:dyDescent="0.3">
      <c r="F7" t="s">
        <v>9</v>
      </c>
      <c r="G7" s="2">
        <v>14371492.4591655</v>
      </c>
      <c r="H7" s="4">
        <f>G7/G5</f>
        <v>0.96418653987611969</v>
      </c>
      <c r="I7">
        <v>440359</v>
      </c>
      <c r="J7" s="4">
        <f>I7/I5</f>
        <v>0.95753739505574198</v>
      </c>
      <c r="K7" s="2">
        <v>1192914.2955003909</v>
      </c>
    </row>
    <row r="8" spans="1:11" x14ac:dyDescent="0.3">
      <c r="F8" t="s">
        <v>10</v>
      </c>
      <c r="G8" s="2">
        <f>G5-G7</f>
        <v>533810.4721655827</v>
      </c>
      <c r="H8" s="4">
        <f>1-H7</f>
        <v>3.5813460123880314E-2</v>
      </c>
      <c r="I8">
        <f>I5-I7</f>
        <v>19528</v>
      </c>
      <c r="J8" s="4">
        <f>1-J7</f>
        <v>4.246260494425802E-2</v>
      </c>
      <c r="K8" s="2">
        <f>K5-K7</f>
        <v>116687.19743188401</v>
      </c>
    </row>
    <row r="9" spans="1:11" x14ac:dyDescent="0.3">
      <c r="E9" s="6" t="s">
        <v>11</v>
      </c>
      <c r="F9" s="6"/>
      <c r="G9" s="2">
        <v>398200.11392638698</v>
      </c>
      <c r="H9" s="4">
        <f>1-H5-H10</f>
        <v>2.6019679852464117E-2</v>
      </c>
      <c r="I9">
        <v>816046</v>
      </c>
      <c r="J9" s="4">
        <f>1-J5-J10</f>
        <v>0.63802043426727173</v>
      </c>
      <c r="K9" s="2">
        <v>315148.22620353702</v>
      </c>
    </row>
    <row r="10" spans="1:11" x14ac:dyDescent="0.3">
      <c r="E10" s="6" t="s">
        <v>12</v>
      </c>
      <c r="F10" s="6"/>
      <c r="G10" s="2">
        <v>302.23537042800001</v>
      </c>
      <c r="H10" s="4">
        <f>G10/G4</f>
        <v>1.9749033974614161E-5</v>
      </c>
      <c r="I10">
        <v>3095</v>
      </c>
      <c r="J10" s="4">
        <f>I10/I4</f>
        <v>2.4198062904017738E-3</v>
      </c>
      <c r="K10" s="2">
        <v>460.72873738499999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7408797.6692206487</v>
      </c>
      <c r="H13" s="5">
        <f>G13/G5</f>
        <v>0.49705783930411024</v>
      </c>
      <c r="I13" s="1">
        <f>I14+I15</f>
        <v>268465</v>
      </c>
      <c r="J13" s="5">
        <f>I13/I5</f>
        <v>0.58376296785949588</v>
      </c>
      <c r="K13" s="3">
        <f>K14+K15</f>
        <v>96914.196562815996</v>
      </c>
    </row>
    <row r="14" spans="1:11" x14ac:dyDescent="0.3">
      <c r="E14" s="6" t="s">
        <v>15</v>
      </c>
      <c r="F14" s="6"/>
      <c r="G14" s="2">
        <v>7375420.6280538375</v>
      </c>
      <c r="H14" s="4">
        <f>G14/G7</f>
        <v>0.51319796110320615</v>
      </c>
      <c r="I14">
        <v>266130</v>
      </c>
      <c r="J14" s="4">
        <f>I14/I7</f>
        <v>0.60434781621358935</v>
      </c>
      <c r="K14" s="2">
        <v>93976.512896815999</v>
      </c>
    </row>
    <row r="15" spans="1:11" x14ac:dyDescent="0.3">
      <c r="E15" s="6" t="s">
        <v>16</v>
      </c>
      <c r="F15" s="6"/>
      <c r="G15" s="2">
        <v>33377.041166811003</v>
      </c>
      <c r="H15" s="4">
        <f>G15/G8</f>
        <v>6.2526014207637676E-2</v>
      </c>
      <c r="I15">
        <v>2335</v>
      </c>
      <c r="J15" s="4">
        <f>I15/I8</f>
        <v>0.11957189676362147</v>
      </c>
      <c r="K15" s="2">
        <v>2937.6836659999999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6432124.2736842129</v>
      </c>
      <c r="H18" s="4">
        <f>G18/G5</f>
        <v>0.43153260979109848</v>
      </c>
      <c r="I18">
        <v>239511</v>
      </c>
      <c r="J18" s="4">
        <f>I18/I5</f>
        <v>0.52080402359710098</v>
      </c>
      <c r="K18" s="2">
        <v>3743.3779350300001</v>
      </c>
    </row>
    <row r="19" spans="2:11" x14ac:dyDescent="0.3">
      <c r="E19" s="6" t="s">
        <v>20</v>
      </c>
      <c r="F19" s="6"/>
      <c r="G19" s="2">
        <v>1439047.3185966001</v>
      </c>
      <c r="H19" s="4">
        <f>G19/G5</f>
        <v>9.6545996094565073E-2</v>
      </c>
      <c r="I19">
        <v>27053</v>
      </c>
      <c r="J19" s="4">
        <f>I19/I5</f>
        <v>5.8825320132989189E-2</v>
      </c>
      <c r="K19" s="2">
        <v>118085.664144268</v>
      </c>
    </row>
    <row r="20" spans="2:11" x14ac:dyDescent="0.3">
      <c r="E20" s="6" t="s">
        <v>21</v>
      </c>
      <c r="F20" s="6"/>
      <c r="G20" s="2">
        <v>7034131.3390502697</v>
      </c>
      <c r="H20" s="4">
        <f>1-H18-H19</f>
        <v>0.47192139411433642</v>
      </c>
      <c r="I20">
        <v>193323</v>
      </c>
      <c r="J20" s="4">
        <f>1-J18-J19</f>
        <v>0.42037065626990983</v>
      </c>
      <c r="K20" s="2">
        <v>1187772.4508529771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92822.206728399993</v>
      </c>
      <c r="H22" s="4">
        <f>G22/G20</f>
        <v>1.31959729288951E-2</v>
      </c>
      <c r="I22">
        <v>9422</v>
      </c>
      <c r="J22" s="4">
        <f>I22/I20</f>
        <v>4.873708767192729E-2</v>
      </c>
      <c r="K22" s="2">
        <v>43580.138275154997</v>
      </c>
    </row>
    <row r="23" spans="2:11" x14ac:dyDescent="0.3">
      <c r="F23" t="s">
        <v>24</v>
      </c>
      <c r="G23" s="2">
        <f>G20-G22</f>
        <v>6941309.13232187</v>
      </c>
      <c r="H23" s="4">
        <f>1-H22</f>
        <v>0.98680402707110493</v>
      </c>
      <c r="I23">
        <f>I20-I22</f>
        <v>183901</v>
      </c>
      <c r="J23" s="4">
        <f>1-J22</f>
        <v>0.9512629123280727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6293297.2190363547</v>
      </c>
      <c r="H26" s="4">
        <f>G26/G5</f>
        <v>0.42221867264487367</v>
      </c>
      <c r="I26">
        <v>224871</v>
      </c>
      <c r="J26" s="4">
        <f>I26/I5</f>
        <v>0.48897011657211448</v>
      </c>
      <c r="K26" s="2">
        <v>160146.21761544701</v>
      </c>
    </row>
    <row r="27" spans="2:11" x14ac:dyDescent="0.3">
      <c r="E27" s="6" t="s">
        <v>27</v>
      </c>
      <c r="F27" s="6"/>
      <c r="G27" s="2">
        <v>8606075.6816943325</v>
      </c>
      <c r="H27" s="4">
        <f>G27/G5</f>
        <v>0.57738348031855713</v>
      </c>
      <c r="I27">
        <v>234853</v>
      </c>
      <c r="J27" s="4">
        <f>I27/I5</f>
        <v>0.51067544853409641</v>
      </c>
      <c r="K27" s="2">
        <v>1149425.7864175891</v>
      </c>
    </row>
    <row r="28" spans="2:11" x14ac:dyDescent="0.3">
      <c r="E28" s="6" t="s">
        <v>28</v>
      </c>
      <c r="F28" s="6"/>
      <c r="G28" s="2">
        <v>5900.5417011560003</v>
      </c>
      <c r="H28" s="4">
        <f>G28/G5</f>
        <v>3.9586861993613076E-4</v>
      </c>
      <c r="I28">
        <v>159</v>
      </c>
      <c r="J28" s="4">
        <f>I28/I5</f>
        <v>3.4573710498448534E-4</v>
      </c>
      <c r="K28" s="2">
        <v>0</v>
      </c>
    </row>
    <row r="29" spans="2:11" x14ac:dyDescent="0.3">
      <c r="E29" s="6" t="s">
        <v>29</v>
      </c>
      <c r="F29" s="6"/>
      <c r="G29" s="2">
        <v>29.488899238999998</v>
      </c>
      <c r="H29" s="4">
        <f>G29/G5</f>
        <v>1.9784166329832898E-6</v>
      </c>
      <c r="I29">
        <v>4</v>
      </c>
      <c r="J29" s="4">
        <f>I29/I5</f>
        <v>8.6977888046411409E-6</v>
      </c>
      <c r="K29" s="2">
        <v>29.488899238999998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15905415.764981775</v>
      </c>
      <c r="H4" s="5"/>
      <c r="I4" s="1">
        <v>2331670</v>
      </c>
      <c r="J4" s="5"/>
      <c r="K4" s="3">
        <v>148569634.14798433</v>
      </c>
    </row>
    <row r="5" spans="1:11" x14ac:dyDescent="0.3">
      <c r="E5" s="6" t="s">
        <v>7</v>
      </c>
      <c r="F5" s="6"/>
      <c r="G5" s="2">
        <v>13548674.15893124</v>
      </c>
      <c r="H5" s="4">
        <f>G5/G4</f>
        <v>0.85182772705387155</v>
      </c>
      <c r="I5">
        <v>438835</v>
      </c>
      <c r="J5" s="4">
        <f>I5/I4</f>
        <v>0.18820630706746666</v>
      </c>
      <c r="K5" s="2">
        <v>17365029.721404117</v>
      </c>
    </row>
    <row r="6" spans="1:11" x14ac:dyDescent="0.3">
      <c r="F6" t="s">
        <v>8</v>
      </c>
    </row>
    <row r="7" spans="1:11" x14ac:dyDescent="0.3">
      <c r="F7" t="s">
        <v>9</v>
      </c>
      <c r="G7" s="2">
        <v>12789250.581541549</v>
      </c>
      <c r="H7" s="4">
        <f>G7/G5</f>
        <v>0.94394849499800826</v>
      </c>
      <c r="I7">
        <v>413966</v>
      </c>
      <c r="J7" s="4">
        <f>I7/I5</f>
        <v>0.94332949741930339</v>
      </c>
      <c r="K7" s="2">
        <v>17114754.780559063</v>
      </c>
    </row>
    <row r="8" spans="1:11" x14ac:dyDescent="0.3">
      <c r="F8" t="s">
        <v>10</v>
      </c>
      <c r="G8" s="2">
        <f>G5-G7</f>
        <v>759423.57738969103</v>
      </c>
      <c r="H8" s="4">
        <f>1-H7</f>
        <v>5.6051505001991742E-2</v>
      </c>
      <c r="I8">
        <f>I5-I7</f>
        <v>24869</v>
      </c>
      <c r="J8" s="4">
        <f>1-J7</f>
        <v>5.6670502580696613E-2</v>
      </c>
      <c r="K8" s="2">
        <f>K5-K7</f>
        <v>250274.94084505364</v>
      </c>
    </row>
    <row r="9" spans="1:11" x14ac:dyDescent="0.3">
      <c r="E9" s="6" t="s">
        <v>11</v>
      </c>
      <c r="F9" s="6"/>
      <c r="G9" s="2">
        <v>2224752.33851784</v>
      </c>
      <c r="H9" s="4">
        <f>1-H5-H10</f>
        <v>0.13987388769905496</v>
      </c>
      <c r="I9">
        <v>1329459</v>
      </c>
      <c r="J9" s="4">
        <f>1-J5-J10</f>
        <v>0.57017459589049913</v>
      </c>
      <c r="K9" s="2">
        <v>130219531.1074656</v>
      </c>
    </row>
    <row r="10" spans="1:11" x14ac:dyDescent="0.3">
      <c r="E10" s="6" t="s">
        <v>12</v>
      </c>
      <c r="F10" s="6"/>
      <c r="G10" s="2">
        <v>131989.267532695</v>
      </c>
      <c r="H10" s="4">
        <f>G10/G4</f>
        <v>8.2983852470734989E-3</v>
      </c>
      <c r="I10">
        <v>563376</v>
      </c>
      <c r="J10" s="4">
        <f>I10/I4</f>
        <v>0.24161909704203424</v>
      </c>
      <c r="K10" s="2">
        <v>985073.31911463302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5650127.2448770562</v>
      </c>
      <c r="H13" s="5">
        <f>G13/G5</f>
        <v>0.41702436552823224</v>
      </c>
      <c r="I13" s="1">
        <f>I14+I15</f>
        <v>171417</v>
      </c>
      <c r="J13" s="5">
        <f>I13/I5</f>
        <v>0.39061834174575866</v>
      </c>
      <c r="K13" s="3">
        <f>K14+K15</f>
        <v>4797294.1867438937</v>
      </c>
    </row>
    <row r="14" spans="1:11" x14ac:dyDescent="0.3">
      <c r="E14" s="6" t="s">
        <v>15</v>
      </c>
      <c r="F14" s="6"/>
      <c r="G14" s="2">
        <v>5608596.8744488452</v>
      </c>
      <c r="H14" s="4">
        <f>G14/G7</f>
        <v>0.43853991589965502</v>
      </c>
      <c r="I14">
        <v>169661</v>
      </c>
      <c r="J14" s="4">
        <f>I14/I7</f>
        <v>0.40984283733446708</v>
      </c>
      <c r="K14" s="2">
        <v>4783771.4829917252</v>
      </c>
    </row>
    <row r="15" spans="1:11" x14ac:dyDescent="0.3">
      <c r="E15" s="6" t="s">
        <v>16</v>
      </c>
      <c r="F15" s="6"/>
      <c r="G15" s="2">
        <v>41530.370428210997</v>
      </c>
      <c r="H15" s="4">
        <f>G15/G8</f>
        <v>5.4686701420253746E-2</v>
      </c>
      <c r="I15">
        <v>1756</v>
      </c>
      <c r="J15" s="4">
        <f>I15/I8</f>
        <v>7.0609996381036627E-2</v>
      </c>
      <c r="K15" s="2">
        <v>13522.703752167999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4995031.953215491</v>
      </c>
      <c r="H18" s="4">
        <f>G18/G5</f>
        <v>0.36867311846323964</v>
      </c>
      <c r="I18">
        <v>164536</v>
      </c>
      <c r="J18" s="4">
        <f>I18/I5</f>
        <v>0.37493818861303224</v>
      </c>
      <c r="K18" s="2">
        <v>3594733.2636774378</v>
      </c>
    </row>
    <row r="19" spans="2:11" x14ac:dyDescent="0.3">
      <c r="E19" s="6" t="s">
        <v>20</v>
      </c>
      <c r="F19" s="6"/>
      <c r="G19" s="2">
        <v>1159199.373312111</v>
      </c>
      <c r="H19" s="4">
        <f>G19/G5</f>
        <v>8.5558140945324213E-2</v>
      </c>
      <c r="I19">
        <v>29558</v>
      </c>
      <c r="J19" s="4">
        <f>I19/I5</f>
        <v>6.7355612018184505E-2</v>
      </c>
      <c r="K19" s="2">
        <v>3021564.353631496</v>
      </c>
    </row>
    <row r="20" spans="2:11" x14ac:dyDescent="0.3">
      <c r="E20" s="6" t="s">
        <v>21</v>
      </c>
      <c r="F20" s="6"/>
      <c r="G20" s="2">
        <v>7394442.8324036365</v>
      </c>
      <c r="H20" s="4">
        <f>1-H18-H19</f>
        <v>0.5457687405914361</v>
      </c>
      <c r="I20">
        <v>244704</v>
      </c>
      <c r="J20" s="4">
        <f>1-J18-J19</f>
        <v>0.55770619936878318</v>
      </c>
      <c r="K20" s="2">
        <v>10738805.770021984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312564.04315714102</v>
      </c>
      <c r="H22" s="4">
        <f>G22/G20</f>
        <v>4.2270127748832563E-2</v>
      </c>
      <c r="I22">
        <v>24182</v>
      </c>
      <c r="J22" s="4">
        <f>I22/I20</f>
        <v>9.8821433241794168E-2</v>
      </c>
      <c r="K22" s="2">
        <v>3825630.7960428088</v>
      </c>
    </row>
    <row r="23" spans="2:11" x14ac:dyDescent="0.3">
      <c r="F23" t="s">
        <v>24</v>
      </c>
      <c r="G23" s="2">
        <f>G20-G22</f>
        <v>7081878.7892464958</v>
      </c>
      <c r="H23" s="4">
        <f>1-H22</f>
        <v>0.95772987225116746</v>
      </c>
      <c r="I23">
        <f>I20-I22</f>
        <v>220522</v>
      </c>
      <c r="J23" s="4">
        <f>1-J22</f>
        <v>0.90117856675820585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6611084.1769707883</v>
      </c>
      <c r="H26" s="4">
        <f>G26/G5</f>
        <v>0.48795063630730123</v>
      </c>
      <c r="I26">
        <v>229441</v>
      </c>
      <c r="J26" s="4">
        <f>I26/I5</f>
        <v>0.52284115897774786</v>
      </c>
      <c r="K26" s="2">
        <v>9670606.0994469319</v>
      </c>
    </row>
    <row r="27" spans="2:11" x14ac:dyDescent="0.3">
      <c r="E27" s="6" t="s">
        <v>27</v>
      </c>
      <c r="F27" s="6"/>
      <c r="G27" s="2">
        <v>6897267.460912168</v>
      </c>
      <c r="H27" s="4">
        <f>G27/G5</f>
        <v>0.50907324067318516</v>
      </c>
      <c r="I27">
        <v>208171</v>
      </c>
      <c r="J27" s="4">
        <f>I27/I5</f>
        <v>0.47437191655177913</v>
      </c>
      <c r="K27" s="2">
        <v>7684127.9889678024</v>
      </c>
    </row>
    <row r="28" spans="2:11" x14ac:dyDescent="0.3">
      <c r="E28" s="6" t="s">
        <v>28</v>
      </c>
      <c r="F28" s="6"/>
      <c r="G28" s="2">
        <v>36852.379298594999</v>
      </c>
      <c r="H28" s="4">
        <f>G28/G5</f>
        <v>2.7199989361543567E-3</v>
      </c>
      <c r="I28">
        <v>1034</v>
      </c>
      <c r="J28" s="4">
        <f>I28/I5</f>
        <v>2.3562386774072259E-3</v>
      </c>
      <c r="K28" s="2">
        <v>7410.00817912</v>
      </c>
    </row>
    <row r="29" spans="2:11" x14ac:dyDescent="0.3">
      <c r="E29" s="6" t="s">
        <v>29</v>
      </c>
      <c r="F29" s="6"/>
      <c r="G29" s="2">
        <v>3470.1417496879999</v>
      </c>
      <c r="H29" s="4">
        <f>G29/G5</f>
        <v>2.561240833591451E-4</v>
      </c>
      <c r="I29">
        <v>180</v>
      </c>
      <c r="J29" s="4">
        <f>I29/I5</f>
        <v>4.1017694577688655E-4</v>
      </c>
      <c r="K29" s="2">
        <v>2885.6248102620002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EU'!$G$7</f>
        <v>14371492.4591655</v>
      </c>
    </row>
    <row r="3" spans="1:2" x14ac:dyDescent="0.3">
      <c r="A3" t="s">
        <v>32</v>
      </c>
      <c r="B3">
        <f>'NEWT - EU'!$G$8</f>
        <v>533810.4721655827</v>
      </c>
    </row>
    <row r="4" spans="1:2" x14ac:dyDescent="0.3">
      <c r="A4" t="s">
        <v>33</v>
      </c>
      <c r="B4">
        <f>'NEWT - EU'!$G$9</f>
        <v>398200.11392638698</v>
      </c>
    </row>
    <row r="5" spans="1:2" x14ac:dyDescent="0.3">
      <c r="A5" t="s">
        <v>34</v>
      </c>
      <c r="B5">
        <f>'NEWT - EU'!$G$10</f>
        <v>302.23537042800001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EU'!$I$7</f>
        <v>440359</v>
      </c>
    </row>
    <row r="16" spans="1:2" x14ac:dyDescent="0.3">
      <c r="A16" t="s">
        <v>32</v>
      </c>
      <c r="B16">
        <f>'NEWT - EU'!$I$8</f>
        <v>19528</v>
      </c>
    </row>
    <row r="17" spans="1:2" x14ac:dyDescent="0.3">
      <c r="A17" t="s">
        <v>33</v>
      </c>
      <c r="B17">
        <f>'NEWT - EU'!$I$9</f>
        <v>816046</v>
      </c>
    </row>
    <row r="18" spans="1:2" x14ac:dyDescent="0.3">
      <c r="A18" t="s">
        <v>34</v>
      </c>
      <c r="B18">
        <f>'NEWT - EU'!$I$10</f>
        <v>3095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EU'!$G$18</f>
        <v>6432124.2736842129</v>
      </c>
    </row>
    <row r="28" spans="1:2" x14ac:dyDescent="0.3">
      <c r="A28" t="s">
        <v>37</v>
      </c>
      <c r="B28">
        <f>'NEWT - EU'!$G$19</f>
        <v>1439047.3185966001</v>
      </c>
    </row>
    <row r="29" spans="1:2" x14ac:dyDescent="0.3">
      <c r="A29" t="s">
        <v>38</v>
      </c>
      <c r="B29">
        <f>'NEWT - EU'!$G$22</f>
        <v>92822.206728399993</v>
      </c>
    </row>
    <row r="30" spans="1:2" x14ac:dyDescent="0.3">
      <c r="A30" t="s">
        <v>39</v>
      </c>
      <c r="B30">
        <f>'NEWT - EU'!$G$23</f>
        <v>6941309.13232187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EU'!$G$26</f>
        <v>6293297.2190363547</v>
      </c>
    </row>
    <row r="41" spans="1:2" x14ac:dyDescent="0.3">
      <c r="A41" t="s">
        <v>42</v>
      </c>
      <c r="B41">
        <f>'NEWT - EU'!$G$27</f>
        <v>8606075.6816943325</v>
      </c>
    </row>
    <row r="42" spans="1:2" x14ac:dyDescent="0.3">
      <c r="A42" t="s">
        <v>43</v>
      </c>
      <c r="B42">
        <f>'NEWT - EU'!$G$28</f>
        <v>5900.5417011560003</v>
      </c>
    </row>
    <row r="43" spans="1:2" x14ac:dyDescent="0.3">
      <c r="A43" t="s">
        <v>44</v>
      </c>
      <c r="B43">
        <f>'NEWT - EU'!$G$29</f>
        <v>29.488899238999998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2024-09-29T20:46:29Z</dcterms:created>
  <dcterms:modified xsi:type="dcterms:W3CDTF">2024-09-29T20:46:29Z</dcterms:modified>
</cp:coreProperties>
</file>