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955F440-BFFE-4AD4-B149-C79FEAA6524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J20" i="5" s="1"/>
  <c r="H19" i="5"/>
  <c r="J18" i="5"/>
  <c r="H18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1" i="3" s="1"/>
  <c r="J22" i="2"/>
  <c r="H22" i="2"/>
  <c r="J19" i="2"/>
  <c r="J20" i="2" s="1"/>
  <c r="H19" i="2"/>
  <c r="H20" i="2" s="1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7" i="3" s="1"/>
  <c r="G8" i="2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<sst xmlns="http://schemas.openxmlformats.org/spreadsheetml/2006/main" count="83" uniqueCount="46">
  <si>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</si>
  <si>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</si>
  <si>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</si>
  <si>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</si>
  <si>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</si>
  <si>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</si>
  <si>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</si>
  <si>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</si>
  <si>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</si>
  <si>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</si>
  <si>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</si>
  <si>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</si>
  <si>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</si>
  <si>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</si>
  <si>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</si>
  <si>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</si>
  <si>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</si>
  <si>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</si>
  <si>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</si>
  <si>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</si>
  <si>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</si>
  <si>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</si>
  <si>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</si>
  <si>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</si>
  <si>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</si>
  <si>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</si>
  <si>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</si>
  <si>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</si>
  <si>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</si>
  <si>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</si>
  <si>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</si>
  <si>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</si>
  <si>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</si>
  <si>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</si>
  <si>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</si>
  <si>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</si>
  <si>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</si>
  <si>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</si>
  <si>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</si>
  <si>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</si>
  <si>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</si>
  <si>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</si>
  <si>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</si>
  <si>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</si>
  <si>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</si>
  <si>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28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</si>
</sst>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11696810.270958999</c:v>
                </c:pt>
                <c:pt idx="1">
                  <c:v>994359.87616525218</c:v>
                </c:pt>
                <c:pt idx="2">
                  <c:v>366949.05970952997</c:v>
                </c:pt>
                <c:pt idx="3">
                  <c:v>146.43431542499999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23-41B7-B351-5E8CD9B3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412492</c:v>
                </c:pt>
                <c:pt idx="1">
                  <c:v>41720</c:v>
                </c:pt>
                <c:pt idx="2">
                  <c:v>937412</c:v>
                </c:pt>
                <c:pt idx="3">
                  <c:v>2541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0DA-42F8-8F7E-852C65A9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6669910.7753111077</c:v>
                </c:pt>
                <c:pt idx="1">
                  <c:v>876836.06469969603</c:v>
                </c:pt>
                <c:pt idx="2">
                  <c:v>223574.994902829</c:v>
                </c:pt>
                <c:pt idx="3">
                  <c:v>4920848.3122106204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1A-4FE7-840F-473514ED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6188261.6566598797</c:v>
                </c:pt>
                <c:pt idx="1">
                  <c:v>6493454.4068242544</c:v>
                </c:pt>
                <c:pt idx="2">
                  <c:v>8543.8257681399991</c:v>
                </c:pt>
                <c:pt idx="3">
                  <c:v>910.25787197900002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8A-4320-97D3-764D3C6D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13058265.641149208</v>
      </c>
      <c r="H4" s="5"/>
      <c r="I4" s="1">
        <v>1394165</v>
      </c>
      <c r="J4" s="5"/>
      <c r="K4" s="3">
        <v>1671627.177933132</v>
      </c>
    </row>
    <row r="5" spans="1:11">
      <c r="E5" s="6" t="s">
        <v>7</v>
      </c>
      <c r="F5" s="6"/>
      <c r="G5" s="2">
        <v>12691170.147124251</v>
      </c>
      <c r="H5" s="4">
        <f>G5/G4</f>
        <v>0.97188788280825245</v>
      </c>
      <c r="I5">
        <v>454212</v>
      </c>
      <c r="J5" s="4">
        <f>I5/I4</f>
        <v>0.32579500991632987</v>
      </c>
      <c r="K5" s="2">
        <v>1610575.214138319</v>
      </c>
    </row>
    <row r="6" spans="1:11">
      <c r="F6" t="s">
        <v>8</v>
      </c>
    </row>
    <row r="7" spans="1:11">
      <c r="F7" t="s">
        <v>9</v>
      </c>
      <c r="G7" s="2">
        <v>11696810.270958999</v>
      </c>
      <c r="H7" s="4">
        <f>G7/G5</f>
        <v>0.92164947245699258</v>
      </c>
      <c r="I7">
        <v>412492</v>
      </c>
      <c r="J7" s="4">
        <f>I7/I5</f>
        <v>0.90814861782603717</v>
      </c>
      <c r="K7" s="2">
        <v>1413215.937858701</v>
      </c>
    </row>
    <row r="8" spans="1:11">
      <c r="F8" t="s">
        <v>10</v>
      </c>
      <c r="G8" s="2">
        <f>G5-G7</f>
        <v>994359.87616525218</v>
      </c>
      <c r="H8" s="4">
        <f>1-H7</f>
        <v>7.835052754300742E-2</v>
      </c>
      <c r="I8">
        <f>I5-I7</f>
        <v>41720</v>
      </c>
      <c r="J8" s="4">
        <f>1-J7</f>
        <v>9.1851382173962826E-2</v>
      </c>
      <c r="K8" s="2">
        <f>K5-K7</f>
        <v>197359.27627961803</v>
      </c>
    </row>
    <row r="9" spans="1:11">
      <c r="E9" s="6" t="s">
        <v>11</v>
      </c>
      <c r="F9" s="6"/>
      <c r="G9" s="2">
        <v>366949.05970952997</v>
      </c>
      <c r="H9" s="4">
        <f>1-H5-H10</f>
        <v>2.8100903274107254E-2</v>
      </c>
      <c r="I9">
        <v>937412</v>
      </c>
      <c r="J9" s="4">
        <f>1-J5-J10</f>
        <v>0.6723823937625748</v>
      </c>
      <c r="K9" s="2">
        <v>60767.951322606001</v>
      </c>
    </row>
    <row r="10" spans="1:11">
      <c r="E10" s="6" t="s">
        <v>12</v>
      </c>
      <c r="F10" s="6"/>
      <c r="G10" s="2">
        <v>146.43431542499999</v>
      </c>
      <c r="H10" s="4">
        <f>G10/G4</f>
        <v>1.1213917640299502E-5</v>
      </c>
      <c r="I10">
        <v>2541</v>
      </c>
      <c r="J10" s="4">
        <f>I10/I4</f>
        <v>1.8225963210954227E-3</v>
      </c>
      <c r="K10" s="2">
        <v>284.01247220699997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7267986.5391629925</v>
      </c>
      <c r="H13" s="5">
        <f>G13/G5</f>
        <v>0.57268056884493646</v>
      </c>
      <c r="I13" s="1">
        <f>I14+I15</f>
        <v>279251</v>
      </c>
      <c r="J13" s="5">
        <f>I13/I5</f>
        <v>0.6148032196419293</v>
      </c>
      <c r="K13" s="3">
        <f>K14+K15</f>
        <v>463594.49455785303</v>
      </c>
    </row>
    <row r="14" spans="1:11">
      <c r="E14" s="6" t="s">
        <v>15</v>
      </c>
      <c r="F14" s="6"/>
      <c r="G14" s="2">
        <v>6744528.5590395508</v>
      </c>
      <c r="H14" s="4">
        <f>G14/G7</f>
        <v>0.576612632230597</v>
      </c>
      <c r="I14">
        <v>254179</v>
      </c>
      <c r="J14" s="4">
        <f>I14/I7</f>
        <v>0.6162034657641845</v>
      </c>
      <c r="K14" s="2">
        <v>458347.21166380303</v>
      </c>
    </row>
    <row r="15" spans="1:11">
      <c r="E15" s="6" t="s">
        <v>16</v>
      </c>
      <c r="F15" s="6"/>
      <c r="G15" s="2">
        <v>523457.98012344202</v>
      </c>
      <c r="H15" s="4">
        <f>G15/G8</f>
        <v>0.52642709412426936</v>
      </c>
      <c r="I15">
        <v>25072</v>
      </c>
      <c r="J15" s="4">
        <f>I15/I8</f>
        <v>0.6009587727708533</v>
      </c>
      <c r="K15" s="2">
        <v>5247.2828940500003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6669910.7753111077</v>
      </c>
      <c r="H18" s="4">
        <f>G18/G5</f>
        <v>0.52555522445835878</v>
      </c>
      <c r="I18">
        <v>262790</v>
      </c>
      <c r="J18" s="4">
        <f>I18/I5</f>
        <v>0.57856243340114311</v>
      </c>
      <c r="K18" s="2">
        <v>312805.63559799799</v>
      </c>
    </row>
    <row r="19" spans="2:11">
      <c r="E19" s="6" t="s">
        <v>20</v>
      </c>
      <c r="F19" s="6"/>
      <c r="G19" s="2">
        <v>876836.06469969603</v>
      </c>
      <c r="H19" s="4">
        <f>G19/G5</f>
        <v>6.9090245779927728E-2</v>
      </c>
      <c r="I19">
        <v>20335</v>
      </c>
      <c r="J19" s="4">
        <f>I19/I5</f>
        <v>4.476984315693993E-2</v>
      </c>
      <c r="K19" s="2">
        <v>156616.09309200701</v>
      </c>
    </row>
    <row r="20" spans="2:11">
      <c r="E20" s="6" t="s">
        <v>21</v>
      </c>
      <c r="F20" s="6"/>
      <c r="G20" s="2">
        <v>5144423.3071134491</v>
      </c>
      <c r="H20" s="4">
        <f>1-H18-H19</f>
        <v>0.40535452976171349</v>
      </c>
      <c r="I20">
        <v>171087</v>
      </c>
      <c r="J20" s="4">
        <f>1-J18-J19</f>
        <v>0.37666772344191696</v>
      </c>
      <c r="K20" s="2">
        <v>1141153.4854483141</v>
      </c>
    </row>
    <row r="21" spans="2:11">
      <c r="F21" t="s">
        <v>22</v>
      </c>
    </row>
    <row r="22" spans="2:11">
      <c r="F22" t="s">
        <v>23</v>
      </c>
      <c r="G22" s="2">
        <v>223574.994902829</v>
      </c>
      <c r="H22" s="4">
        <f>G22/G20</f>
        <v>4.3459680814695159E-2</v>
      </c>
      <c r="I22">
        <v>21040</v>
      </c>
      <c r="J22" s="4">
        <f>I22/I20</f>
        <v>0.12297836773103743</v>
      </c>
      <c r="K22" s="2">
        <v>40969.335726265002</v>
      </c>
    </row>
    <row r="23" spans="2:11">
      <c r="F23" t="s">
        <v>24</v>
      </c>
      <c r="G23" s="2">
        <f>G20-G22</f>
        <v>4920848.3122106204</v>
      </c>
      <c r="H23" s="4">
        <f>1-H22</f>
        <v>0.9565403191853048</v>
      </c>
      <c r="I23">
        <f>I20-I22</f>
        <v>150047</v>
      </c>
      <c r="J23" s="4">
        <f>1-J22</f>
        <v>0.87702163226896257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6188261.6566598797</v>
      </c>
      <c r="H26" s="4">
        <f>G26/G5</f>
        <v>0.48760371068400699</v>
      </c>
      <c r="I26">
        <v>230803</v>
      </c>
      <c r="J26" s="4">
        <f>I26/I5</f>
        <v>0.50813937104259688</v>
      </c>
      <c r="K26" s="2">
        <v>523547.91109804303</v>
      </c>
    </row>
    <row r="27" spans="2:11">
      <c r="E27" s="6" t="s">
        <v>27</v>
      </c>
      <c r="F27" s="6"/>
      <c r="G27" s="2">
        <v>6493454.4068242544</v>
      </c>
      <c r="H27" s="4">
        <f>G27/G5</f>
        <v>0.5116513553555686</v>
      </c>
      <c r="I27">
        <v>223095</v>
      </c>
      <c r="J27" s="4">
        <f>I27/I5</f>
        <v>0.49116932181448308</v>
      </c>
      <c r="K27" s="2">
        <v>1086731.858539823</v>
      </c>
    </row>
    <row r="28" spans="2:11">
      <c r="E28" s="6" t="s">
        <v>28</v>
      </c>
      <c r="F28" s="6"/>
      <c r="G28" s="2">
        <v>8543.8257681399991</v>
      </c>
      <c r="H28" s="4">
        <f>G28/G5</f>
        <v>6.7321024531973375E-4</v>
      </c>
      <c r="I28">
        <v>279</v>
      </c>
      <c r="J28" s="4">
        <f>I28/I5</f>
        <v>6.1425061425061424E-4</v>
      </c>
      <c r="K28" s="2">
        <v>295.44450045299999</v>
      </c>
    </row>
    <row r="29" spans="2:11">
      <c r="E29" s="6" t="s">
        <v>29</v>
      </c>
      <c r="F29" s="6"/>
      <c r="G29" s="2">
        <v>910.25787197900002</v>
      </c>
      <c r="H29" s="4">
        <f>G29/G5</f>
        <v>7.1723715104809262E-5</v>
      </c>
      <c r="I29">
        <v>35</v>
      </c>
      <c r="J29" s="4">
        <f>I29/I5</f>
        <v>7.7056528669431897E-5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13517795.398994872</v>
      </c>
      <c r="H4" s="5"/>
      <c r="I4" s="1">
        <v>2657671</v>
      </c>
      <c r="J4" s="5"/>
      <c r="K4" s="3">
        <v>184035659.67164832</v>
      </c>
    </row>
    <row r="5" spans="1:11">
      <c r="E5" s="6" t="s">
        <v>7</v>
      </c>
      <c r="F5" s="6"/>
      <c r="G5" s="2">
        <v>11558841.20121452</v>
      </c>
      <c r="H5" s="4">
        <f>G5/G4</f>
        <v>0.85508330759866269</v>
      </c>
      <c r="I5">
        <v>463587</v>
      </c>
      <c r="J5" s="4">
        <f>I5/I4</f>
        <v>0.17443355479289949</v>
      </c>
      <c r="K5" s="2">
        <v>8049398.0756466957</v>
      </c>
    </row>
    <row r="6" spans="1:11">
      <c r="F6" t="s">
        <v>8</v>
      </c>
    </row>
    <row r="7" spans="1:11">
      <c r="F7" t="s">
        <v>9</v>
      </c>
      <c r="G7" s="2">
        <v>10465519.097285872</v>
      </c>
      <c r="H7" s="4">
        <f>G7/G5</f>
        <v>0.90541248167560517</v>
      </c>
      <c r="I7">
        <v>422421</v>
      </c>
      <c r="J7" s="4">
        <f>I7/I5</f>
        <v>0.91120113376777179</v>
      </c>
      <c r="K7" s="2">
        <v>7722169.8854642268</v>
      </c>
    </row>
    <row r="8" spans="1:11">
      <c r="F8" t="s">
        <v>10</v>
      </c>
      <c r="G8" s="2">
        <f>G5-G7</f>
        <v>1093322.1039286479</v>
      </c>
      <c r="H8" s="4">
        <f>1-H7</f>
        <v>9.4587518324394826E-2</v>
      </c>
      <c r="I8">
        <f>I5-I7</f>
        <v>41166</v>
      </c>
      <c r="J8" s="4">
        <f>1-J7</f>
        <v>8.8798866232228213E-2</v>
      </c>
      <c r="K8" s="2">
        <f>K5-K7</f>
        <v>327228.19018246885</v>
      </c>
    </row>
    <row r="9" spans="1:11">
      <c r="E9" s="6" t="s">
        <v>11</v>
      </c>
      <c r="F9" s="6"/>
      <c r="G9" s="2">
        <v>1722209.929251689</v>
      </c>
      <c r="H9" s="4">
        <f>1-H5-H10</f>
        <v>0.1274031658579286</v>
      </c>
      <c r="I9">
        <v>1718535</v>
      </c>
      <c r="J9" s="4">
        <f>1-J5-J10</f>
        <v>0.64663195707820875</v>
      </c>
      <c r="K9" s="2">
        <v>175447829.90323287</v>
      </c>
    </row>
    <row r="10" spans="1:11">
      <c r="E10" s="6" t="s">
        <v>12</v>
      </c>
      <c r="F10" s="6"/>
      <c r="G10" s="2">
        <v>236744.26852866501</v>
      </c>
      <c r="H10" s="4">
        <f>G10/G4</f>
        <v>1.7513526543408722E-2</v>
      </c>
      <c r="I10">
        <v>475549</v>
      </c>
      <c r="J10" s="4">
        <f>I10/I4</f>
        <v>0.17893448812889179</v>
      </c>
      <c r="K10" s="2">
        <v>538431.69276876096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5462589.7461178442</v>
      </c>
      <c r="H13" s="5">
        <f>G13/G5</f>
        <v>0.47258973897347722</v>
      </c>
      <c r="I13" s="1">
        <f>I14+I15</f>
        <v>174829</v>
      </c>
      <c r="J13" s="5">
        <f>I13/I5</f>
        <v>0.37712230929685259</v>
      </c>
      <c r="K13" s="3">
        <f>K14+K15</f>
        <v>2311598.5516248802</v>
      </c>
    </row>
    <row r="14" spans="1:11">
      <c r="E14" s="6" t="s">
        <v>15</v>
      </c>
      <c r="F14" s="6"/>
      <c r="G14" s="2">
        <v>5096647.3156100353</v>
      </c>
      <c r="H14" s="4">
        <f>G14/G7</f>
        <v>0.48699422056683261</v>
      </c>
      <c r="I14">
        <v>159679</v>
      </c>
      <c r="J14" s="4">
        <f>I14/I7</f>
        <v>0.37800914253789464</v>
      </c>
      <c r="K14" s="2">
        <v>2248552.2272710651</v>
      </c>
    </row>
    <row r="15" spans="1:11">
      <c r="E15" s="6" t="s">
        <v>16</v>
      </c>
      <c r="F15" s="6"/>
      <c r="G15" s="2">
        <v>365942.43050780898</v>
      </c>
      <c r="H15" s="4">
        <f>G15/G8</f>
        <v>0.33470688024404105</v>
      </c>
      <c r="I15">
        <v>15150</v>
      </c>
      <c r="J15" s="4">
        <f>I15/I8</f>
        <v>0.3680221542049264</v>
      </c>
      <c r="K15" s="2">
        <v>63046.324353814998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4778367.755089188</v>
      </c>
      <c r="H18" s="4">
        <f>G18/G5</f>
        <v>0.41339505162395618</v>
      </c>
      <c r="I18">
        <v>174430</v>
      </c>
      <c r="J18" s="4">
        <f>I18/I5</f>
        <v>0.37626162942446617</v>
      </c>
      <c r="K18" s="2">
        <v>2168414.3402053281</v>
      </c>
    </row>
    <row r="19" spans="2:11">
      <c r="E19" s="6" t="s">
        <v>20</v>
      </c>
      <c r="F19" s="6"/>
      <c r="G19" s="2">
        <v>748123.59774841298</v>
      </c>
      <c r="H19" s="4">
        <f>G19/G5</f>
        <v>6.4723062175973622E-2</v>
      </c>
      <c r="I19">
        <v>25390</v>
      </c>
      <c r="J19" s="4">
        <f>I19/I5</f>
        <v>5.4768576340579009E-2</v>
      </c>
      <c r="K19" s="2">
        <v>937207.43024017499</v>
      </c>
    </row>
    <row r="20" spans="2:11">
      <c r="E20" s="6" t="s">
        <v>21</v>
      </c>
      <c r="F20" s="6"/>
      <c r="G20" s="2">
        <v>6032349.8483769177</v>
      </c>
      <c r="H20" s="4">
        <f>1-H18-H19</f>
        <v>0.52188188620007026</v>
      </c>
      <c r="I20">
        <v>263734</v>
      </c>
      <c r="J20" s="4">
        <f>1-J18-J19</f>
        <v>0.56896979423495486</v>
      </c>
      <c r="K20" s="2">
        <v>4933832.9394007428</v>
      </c>
    </row>
    <row r="21" spans="2:11">
      <c r="F21" t="s">
        <v>22</v>
      </c>
    </row>
    <row r="22" spans="2:11">
      <c r="F22" t="s">
        <v>23</v>
      </c>
      <c r="G22" s="2">
        <v>360029.96249546501</v>
      </c>
      <c r="H22" s="4">
        <f>G22/G20</f>
        <v>5.9683203319571353E-2</v>
      </c>
      <c r="I22">
        <v>24831</v>
      </c>
      <c r="J22" s="4">
        <f>I22/I20</f>
        <v>9.4151683135280245E-2</v>
      </c>
      <c r="K22" s="2">
        <v>1461195.7782763899</v>
      </c>
    </row>
    <row r="23" spans="2:11">
      <c r="F23" t="s">
        <v>24</v>
      </c>
      <c r="G23" s="2">
        <f>G20-G22</f>
        <v>5672319.8858814528</v>
      </c>
      <c r="H23" s="4">
        <f>1-H22</f>
        <v>0.94031679668042867</v>
      </c>
      <c r="I23">
        <f>I20-I22</f>
        <v>238903</v>
      </c>
      <c r="J23" s="4">
        <f>1-J22</f>
        <v>0.90584831686471978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6081375.9283881001</v>
      </c>
      <c r="H26" s="4">
        <f>G26/G5</f>
        <v>0.52612332175210719</v>
      </c>
      <c r="I26">
        <v>227595</v>
      </c>
      <c r="J26" s="4">
        <f>I26/I5</f>
        <v>0.49094344750823471</v>
      </c>
      <c r="K26" s="2">
        <v>5717910.1960887071</v>
      </c>
    </row>
    <row r="27" spans="2:11">
      <c r="E27" s="6" t="s">
        <v>27</v>
      </c>
      <c r="F27" s="6"/>
      <c r="G27" s="2">
        <v>5442190.1365823699</v>
      </c>
      <c r="H27" s="4">
        <f>G27/G5</f>
        <v>0.47082488995614402</v>
      </c>
      <c r="I27">
        <v>234892</v>
      </c>
      <c r="J27" s="4">
        <f>I27/I5</f>
        <v>0.50668375083856965</v>
      </c>
      <c r="K27" s="2">
        <v>2317970.3695539241</v>
      </c>
    </row>
    <row r="28" spans="2:11">
      <c r="E28" s="6" t="s">
        <v>28</v>
      </c>
      <c r="F28" s="6"/>
      <c r="G28" s="2">
        <v>30936.409542517002</v>
      </c>
      <c r="H28" s="4">
        <f>G28/G5</f>
        <v>2.676428285844642E-3</v>
      </c>
      <c r="I28">
        <v>881</v>
      </c>
      <c r="J28" s="4">
        <f>I28/I5</f>
        <v>1.9003984149684957E-3</v>
      </c>
      <c r="K28" s="2">
        <v>10859.811096805</v>
      </c>
    </row>
    <row r="29" spans="2:11">
      <c r="E29" s="6" t="s">
        <v>29</v>
      </c>
      <c r="F29" s="6"/>
      <c r="G29" s="2">
        <v>4338.7267015320003</v>
      </c>
      <c r="H29" s="4">
        <f>G29/G5</f>
        <v>3.7536000590406227E-4</v>
      </c>
      <c r="I29">
        <v>214</v>
      </c>
      <c r="J29" s="4">
        <f>I29/I5</f>
        <v>4.6161777616714878E-4</v>
      </c>
      <c r="K29" s="2">
        <v>2657.6989072599999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V3" sqref="V3"/>
    </sheetView>
  </sheetViews>
  <sheetFormatPr defaultRowHeight="30" customHeight="1"/>
  <cols>
    <col min="7" max="7" width="64.140625" customWidth="1"/>
  </cols>
  <sheetData>
    <row r="1" spans="1:7" ht="63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EU'!$G$7</f>
        <v>11696810.270958999</v>
      </c>
    </row>
    <row r="4" spans="1:7">
      <c r="A4" t="s">
        <v>32</v>
      </c>
      <c r="B4">
        <f>'NEWT - EU'!$G$8</f>
        <v>994359.87616525218</v>
      </c>
    </row>
    <row r="5" spans="1:7">
      <c r="A5" t="s">
        <v>33</v>
      </c>
      <c r="B5">
        <f>'NEWT - EU'!$G$9</f>
        <v>366949.05970952997</v>
      </c>
    </row>
    <row r="6" spans="1:7">
      <c r="A6" t="s">
        <v>34</v>
      </c>
      <c r="B6">
        <f>'NEWT - EU'!$G$10</f>
        <v>146.43431542499999</v>
      </c>
    </row>
    <row r="15" spans="1:7">
      <c r="A15" t="s">
        <v>35</v>
      </c>
    </row>
    <row r="16" spans="1:7">
      <c r="A16" t="s">
        <v>31</v>
      </c>
      <c r="B16">
        <f>'NEWT - EU'!$I$7</f>
        <v>412492</v>
      </c>
    </row>
    <row r="17" spans="1:2">
      <c r="A17" t="s">
        <v>32</v>
      </c>
      <c r="B17">
        <f>'NEWT - EU'!$I$8</f>
        <v>41720</v>
      </c>
    </row>
    <row r="18" spans="1:2">
      <c r="A18" t="s">
        <v>33</v>
      </c>
      <c r="B18">
        <f>'NEWT - EU'!$I$9</f>
        <v>937412</v>
      </c>
    </row>
    <row r="19" spans="1:2">
      <c r="A19" t="s">
        <v>34</v>
      </c>
      <c r="B19">
        <f>'NEWT - EU'!$I$10</f>
        <v>2541</v>
      </c>
    </row>
    <row r="27" spans="1:2">
      <c r="A27" t="s">
        <v>18</v>
      </c>
    </row>
    <row r="28" spans="1:2">
      <c r="A28" t="s">
        <v>36</v>
      </c>
      <c r="B28">
        <f>'NEWT - EU'!$G$18</f>
        <v>6669910.7753111077</v>
      </c>
    </row>
    <row r="29" spans="1:2">
      <c r="A29" t="s">
        <v>37</v>
      </c>
      <c r="B29">
        <f>'NEWT - EU'!$G$19</f>
        <v>876836.06469969603</v>
      </c>
    </row>
    <row r="30" spans="1:2">
      <c r="A30" t="s">
        <v>38</v>
      </c>
      <c r="B30">
        <f>'NEWT - EU'!$G$22</f>
        <v>223574.994902829</v>
      </c>
    </row>
    <row r="31" spans="1:2">
      <c r="A31" t="s">
        <v>39</v>
      </c>
      <c r="B31">
        <f>'NEWT - EU'!$G$23</f>
        <v>4920848.3122106204</v>
      </c>
    </row>
    <row r="40" spans="1:2">
      <c r="A40" t="s">
        <v>40</v>
      </c>
    </row>
    <row r="41" spans="1:2">
      <c r="A41" t="s">
        <v>41</v>
      </c>
      <c r="B41">
        <f>'NEWT - EU'!$G$26</f>
        <v>6188261.6566598797</v>
      </c>
    </row>
    <row r="42" spans="1:2">
      <c r="A42" t="s">
        <v>42</v>
      </c>
      <c r="B42">
        <f>'NEWT - EU'!$G$27</f>
        <v>6493454.4068242544</v>
      </c>
    </row>
    <row r="43" spans="1:2">
      <c r="A43" t="s">
        <v>43</v>
      </c>
      <c r="B43">
        <f>'NEWT - EU'!$G$28</f>
        <v>8543.8257681399991</v>
      </c>
    </row>
    <row r="44" spans="1:2">
      <c r="A44" t="s">
        <v>44</v>
      </c>
      <c r="B44">
        <f>'NEWT - EU'!$G$29</f>
        <v>910.25787197900002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2023-05-18T15:02:35Z</dcterms:created>
  <dcterms:modified xsi:type="dcterms:W3CDTF">2023-05-18T15:02:36Z</dcterms:modified>
</cp:coreProperties>
</file>