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EAF7B473-6801-4B6E-8B2B-E2350BC34301}" xr6:coauthVersionLast="47" xr6:coauthVersionMax="47" xr10:uidLastSave="{00000000-0000-0000-0000-000000000000}"/>
  <bookViews>
    <workbookView xWindow="-28920" yWindow="-2625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H8" i="2"/>
  <c r="G8" i="2"/>
  <c r="B4" i="3" s="1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<sst xmlns="http://schemas.openxmlformats.org/spreadsheetml/2006/main" count="83" uniqueCount="46">
  <si>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26 May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</si>
  <si>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</si>
  <si>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</si>
  <si>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</si>
  <si>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</si>
  <si>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</si>
  <si>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</si>
  <si>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</si>
  <si>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</si>
  <si>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</si>
  <si>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</si>
  <si>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</si>
  <si>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</si>
  <si>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</si>
  <si>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</si>
  <si>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</si>
  <si>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</si>
  <si>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</si>
  <si>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</si>
  <si>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</si>
  <si>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</si>
  <si>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</si>
  <si>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</si>
  <si>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</si>
  <si>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</si>
  <si>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</si>
  <si>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</si>
  <si>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</si>
  <si>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</si>
  <si>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</si>
  <si>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</si>
  <si>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</si>
  <si>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</si>
  <si>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</si>
  <si>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</si>
  <si>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</si>
  <si>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</si>
  <si>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</si>
  <si>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</si>
  <si>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</si>
  <si>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</si>
  <si>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</si>
  <si>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</si>
  <si>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</si>
  <si>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</si>
  <si>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sz val="18"/>
        <rFont val="Calibri"/>
        <family val="2"/>
      </rPr>
      <t>SFTR Public Data</t>
    </r>
    <r>
      <rPr>
        <sz val="11"/>
        <rFont val="Calibri"/>
      </rPr>
      <t xml:space="preserve">
for week ending 26 May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</si>
</sst>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 x14ac:knownFonts="1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  <font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12047375.505344739</c:v>
                </c:pt>
                <c:pt idx="1">
                  <c:v>910176.79729144834</c:v>
                </c:pt>
                <c:pt idx="2">
                  <c:v>375987.45209234202</c:v>
                </c:pt>
                <c:pt idx="3">
                  <c:v>2831.4620460269998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088-45D6-A9AF-AFD51E90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413512</c:v>
                </c:pt>
                <c:pt idx="1">
                  <c:v>42517</c:v>
                </c:pt>
                <c:pt idx="2">
                  <c:v>881804</c:v>
                </c:pt>
                <c:pt idx="3">
                  <c:v>2871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C5B-4A49-91E4-77F622579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6729052.7323641656</c:v>
                </c:pt>
                <c:pt idx="1">
                  <c:v>971544.04927568696</c:v>
                </c:pt>
                <c:pt idx="2">
                  <c:v>219441.12089158801</c:v>
                </c:pt>
                <c:pt idx="3">
                  <c:v>5037514.4001047472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129-4D1E-9C7A-BBADE7246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6214865.9400191559</c:v>
                </c:pt>
                <c:pt idx="1">
                  <c:v>6733404.5035966439</c:v>
                </c:pt>
                <c:pt idx="2">
                  <c:v>9116.6930632950007</c:v>
                </c:pt>
                <c:pt idx="3">
                  <c:v>165.165957093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DC0-43D5-8AA7-536E552BF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13336371.216774557</v>
      </c>
      <c r="H4" s="5"/>
      <c r="I4" s="1">
        <v>1340704</v>
      </c>
      <c r="J4" s="5"/>
      <c r="K4" s="3">
        <v>1638549.1415959611</v>
      </c>
    </row>
    <row r="5" spans="1:11" x14ac:dyDescent="0.3">
      <c r="E5" s="6" t="s">
        <v>7</v>
      </c>
      <c r="F5" s="6"/>
      <c r="G5" s="2">
        <v>12957552.302636188</v>
      </c>
      <c r="H5" s="4">
        <f>G5/G4</f>
        <v>0.97159505325842399</v>
      </c>
      <c r="I5">
        <v>456029</v>
      </c>
      <c r="J5" s="4">
        <f>I5/I4</f>
        <v>0.34014144807504115</v>
      </c>
      <c r="K5" s="2">
        <v>1542570.701654674</v>
      </c>
    </row>
    <row r="6" spans="1:11" x14ac:dyDescent="0.3">
      <c r="F6" t="s">
        <v>8</v>
      </c>
    </row>
    <row r="7" spans="1:11" x14ac:dyDescent="0.3">
      <c r="F7" t="s">
        <v>9</v>
      </c>
      <c r="G7" s="2">
        <v>12047375.505344739</v>
      </c>
      <c r="H7" s="4">
        <f>G7/G5</f>
        <v>0.92975704237703327</v>
      </c>
      <c r="I7">
        <v>413512</v>
      </c>
      <c r="J7" s="4">
        <f>I7/I5</f>
        <v>0.90676689421067524</v>
      </c>
      <c r="K7" s="2">
        <v>1407457.4113827411</v>
      </c>
    </row>
    <row r="8" spans="1:11" x14ac:dyDescent="0.3">
      <c r="F8" t="s">
        <v>10</v>
      </c>
      <c r="G8" s="2">
        <f>G5-G7</f>
        <v>910176.79729144834</v>
      </c>
      <c r="H8" s="4">
        <f>1-H7</f>
        <v>7.0242957622966729E-2</v>
      </c>
      <c r="I8">
        <f>I5-I7</f>
        <v>42517</v>
      </c>
      <c r="J8" s="4">
        <f>1-J7</f>
        <v>9.3233105789324755E-2</v>
      </c>
      <c r="K8" s="2">
        <f>K5-K7</f>
        <v>135113.29027193296</v>
      </c>
    </row>
    <row r="9" spans="1:11" x14ac:dyDescent="0.3">
      <c r="E9" s="6" t="s">
        <v>11</v>
      </c>
      <c r="F9" s="6"/>
      <c r="G9" s="2">
        <v>375987.45209234202</v>
      </c>
      <c r="H9" s="4">
        <f>1-H5-H10</f>
        <v>2.8192635461393167E-2</v>
      </c>
      <c r="I9">
        <v>881804</v>
      </c>
      <c r="J9" s="4">
        <f>1-J5-J10</f>
        <v>0.65771713965200385</v>
      </c>
      <c r="K9" s="2">
        <v>78710.160609992003</v>
      </c>
    </row>
    <row r="10" spans="1:11" x14ac:dyDescent="0.3">
      <c r="E10" s="6" t="s">
        <v>12</v>
      </c>
      <c r="F10" s="6"/>
      <c r="G10" s="2">
        <v>2831.4620460269998</v>
      </c>
      <c r="H10" s="4">
        <f>G10/G4</f>
        <v>2.1231128018284106E-4</v>
      </c>
      <c r="I10">
        <v>2871</v>
      </c>
      <c r="J10" s="4">
        <f>I10/I4</f>
        <v>2.1414122729551044E-3</v>
      </c>
      <c r="K10" s="2">
        <v>17268.279331295002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7398224.3746960973</v>
      </c>
      <c r="H13" s="5">
        <f>G13/G5</f>
        <v>0.57095848057591425</v>
      </c>
      <c r="I13" s="1">
        <f>I14+I15</f>
        <v>281122</v>
      </c>
      <c r="J13" s="5">
        <f>I13/I5</f>
        <v>0.61645640957044401</v>
      </c>
      <c r="K13" s="3">
        <f>K14+K15</f>
        <v>359786.02764485904</v>
      </c>
    </row>
    <row r="14" spans="1:11" x14ac:dyDescent="0.3">
      <c r="E14" s="6" t="s">
        <v>15</v>
      </c>
      <c r="F14" s="6"/>
      <c r="G14" s="2">
        <v>6867031.7640951192</v>
      </c>
      <c r="H14" s="4">
        <f>G14/G7</f>
        <v>0.57000230141814756</v>
      </c>
      <c r="I14">
        <v>256076</v>
      </c>
      <c r="J14" s="4">
        <f>I14/I7</f>
        <v>0.6192710247828358</v>
      </c>
      <c r="K14" s="2">
        <v>369809.52194656403</v>
      </c>
    </row>
    <row r="15" spans="1:11" x14ac:dyDescent="0.3">
      <c r="E15" s="6" t="s">
        <v>16</v>
      </c>
      <c r="F15" s="6"/>
      <c r="G15" s="2">
        <v>531192.61060097802</v>
      </c>
      <c r="H15" s="4">
        <f>G15/G8</f>
        <v>0.58361475724466805</v>
      </c>
      <c r="I15">
        <v>25046</v>
      </c>
      <c r="J15" s="4">
        <f>I15/I8</f>
        <v>0.58908201425312223</v>
      </c>
      <c r="K15" s="2">
        <v>-10023.494301705001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6729052.7323641656</v>
      </c>
      <c r="H18" s="4">
        <f>G18/G5</f>
        <v>0.51931511254599783</v>
      </c>
      <c r="I18">
        <v>262073</v>
      </c>
      <c r="J18" s="4">
        <f>I18/I5</f>
        <v>0.57468494328211583</v>
      </c>
      <c r="K18" s="2">
        <v>197464.03071795401</v>
      </c>
    </row>
    <row r="19" spans="2:11" x14ac:dyDescent="0.3">
      <c r="E19" s="6" t="s">
        <v>20</v>
      </c>
      <c r="F19" s="6"/>
      <c r="G19" s="2">
        <v>971544.04927568696</v>
      </c>
      <c r="H19" s="4">
        <f>G19/G5</f>
        <v>7.497897956221472E-2</v>
      </c>
      <c r="I19">
        <v>22768</v>
      </c>
      <c r="J19" s="4">
        <f>I19/I5</f>
        <v>4.9926649401682788E-2</v>
      </c>
      <c r="K19" s="2">
        <v>188528.60046516301</v>
      </c>
    </row>
    <row r="20" spans="2:11" x14ac:dyDescent="0.3">
      <c r="E20" s="6" t="s">
        <v>21</v>
      </c>
      <c r="F20" s="6"/>
      <c r="G20" s="2">
        <v>5256955.520996335</v>
      </c>
      <c r="H20" s="4">
        <f>1-H18-H19</f>
        <v>0.40570590789178745</v>
      </c>
      <c r="I20">
        <v>171188</v>
      </c>
      <c r="J20" s="4">
        <f>1-J18-J19</f>
        <v>0.37538840731620138</v>
      </c>
      <c r="K20" s="2">
        <v>1156578.0704715571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219441.12089158801</v>
      </c>
      <c r="H22" s="4">
        <f>G22/G20</f>
        <v>4.1743005055899347E-2</v>
      </c>
      <c r="I22">
        <v>14954</v>
      </c>
      <c r="J22" s="4">
        <f>I22/I20</f>
        <v>8.7354253802836651E-2</v>
      </c>
      <c r="K22" s="2">
        <v>37037.258400797</v>
      </c>
    </row>
    <row r="23" spans="2:11" x14ac:dyDescent="0.3">
      <c r="F23" t="s">
        <v>24</v>
      </c>
      <c r="G23" s="2">
        <f>G20-G22</f>
        <v>5037514.4001047472</v>
      </c>
      <c r="H23" s="4">
        <f>1-H22</f>
        <v>0.95825699494410066</v>
      </c>
      <c r="I23">
        <f>I20-I22</f>
        <v>156234</v>
      </c>
      <c r="J23" s="4">
        <f>1-J22</f>
        <v>0.91264574619716332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6214865.9400191559</v>
      </c>
      <c r="H26" s="4">
        <f>G26/G5</f>
        <v>0.47963271109117994</v>
      </c>
      <c r="I26">
        <v>235071</v>
      </c>
      <c r="J26" s="4">
        <f>I26/I5</f>
        <v>0.51547379662258319</v>
      </c>
      <c r="K26" s="2">
        <v>408942.71058114502</v>
      </c>
    </row>
    <row r="27" spans="2:11" x14ac:dyDescent="0.3">
      <c r="E27" s="6" t="s">
        <v>27</v>
      </c>
      <c r="F27" s="6"/>
      <c r="G27" s="2">
        <v>6733404.5035966439</v>
      </c>
      <c r="H27" s="4">
        <f>G27/G5</f>
        <v>0.5196509607934785</v>
      </c>
      <c r="I27">
        <v>220684</v>
      </c>
      <c r="J27" s="4">
        <f>I27/I5</f>
        <v>0.48392536439568534</v>
      </c>
      <c r="K27" s="2">
        <v>1133495.7629105931</v>
      </c>
    </row>
    <row r="28" spans="2:11" x14ac:dyDescent="0.3">
      <c r="E28" s="6" t="s">
        <v>28</v>
      </c>
      <c r="F28" s="6"/>
      <c r="G28" s="2">
        <v>9116.6930632950007</v>
      </c>
      <c r="H28" s="4">
        <f>G28/G5</f>
        <v>7.0358142111764639E-4</v>
      </c>
      <c r="I28">
        <v>268</v>
      </c>
      <c r="J28" s="4">
        <f>I28/I5</f>
        <v>5.8768192373730621E-4</v>
      </c>
      <c r="K28" s="2">
        <v>132.22816293599999</v>
      </c>
    </row>
    <row r="29" spans="2:11" x14ac:dyDescent="0.3">
      <c r="E29" s="6" t="s">
        <v>29</v>
      </c>
      <c r="F29" s="6"/>
      <c r="G29" s="2">
        <v>165.165957093</v>
      </c>
      <c r="H29" s="4">
        <f>G29/G5</f>
        <v>1.2746694223985291E-5</v>
      </c>
      <c r="I29">
        <v>6</v>
      </c>
      <c r="J29" s="4">
        <f>I29/I5</f>
        <v>1.3157057994118794E-5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13636045.37890286</v>
      </c>
      <c r="H4" s="5"/>
      <c r="I4" s="1">
        <v>2463082</v>
      </c>
      <c r="J4" s="5"/>
      <c r="K4" s="3">
        <v>150937347.2345365</v>
      </c>
    </row>
    <row r="5" spans="1:11" x14ac:dyDescent="0.3">
      <c r="E5" s="6" t="s">
        <v>7</v>
      </c>
      <c r="F5" s="6"/>
      <c r="G5" s="2">
        <v>11651804.452029696</v>
      </c>
      <c r="H5" s="4">
        <f>G5/G4</f>
        <v>0.85448560255284123</v>
      </c>
      <c r="I5">
        <v>444838</v>
      </c>
      <c r="J5" s="4">
        <f>I5/I4</f>
        <v>0.18060218864008587</v>
      </c>
      <c r="K5" s="2">
        <v>4844138.6608089134</v>
      </c>
    </row>
    <row r="6" spans="1:11" x14ac:dyDescent="0.3">
      <c r="F6" t="s">
        <v>8</v>
      </c>
    </row>
    <row r="7" spans="1:11" x14ac:dyDescent="0.3">
      <c r="F7" t="s">
        <v>9</v>
      </c>
      <c r="G7" s="2">
        <v>10626656.988951782</v>
      </c>
      <c r="H7" s="4">
        <f>G7/G5</f>
        <v>0.91201813699342182</v>
      </c>
      <c r="I7">
        <v>405971</v>
      </c>
      <c r="J7" s="4">
        <f>I7/I5</f>
        <v>0.91262661912876153</v>
      </c>
      <c r="K7" s="2">
        <v>4540182.1255251281</v>
      </c>
    </row>
    <row r="8" spans="1:11" x14ac:dyDescent="0.3">
      <c r="F8" t="s">
        <v>10</v>
      </c>
      <c r="G8" s="2">
        <f>G5-G7</f>
        <v>1025147.463077914</v>
      </c>
      <c r="H8" s="4">
        <f>1-H7</f>
        <v>8.7981863006578176E-2</v>
      </c>
      <c r="I8">
        <f>I5-I7</f>
        <v>38867</v>
      </c>
      <c r="J8" s="4">
        <f>1-J7</f>
        <v>8.7373380871238471E-2</v>
      </c>
      <c r="K8" s="2">
        <f>K5-K7</f>
        <v>303956.53528378531</v>
      </c>
    </row>
    <row r="9" spans="1:11" x14ac:dyDescent="0.3">
      <c r="E9" s="6" t="s">
        <v>11</v>
      </c>
      <c r="F9" s="6"/>
      <c r="G9" s="2">
        <v>1739849.7716715401</v>
      </c>
      <c r="H9" s="4">
        <f>1-H5-H10</f>
        <v>0.12759196110944057</v>
      </c>
      <c r="I9">
        <v>1534491</v>
      </c>
      <c r="J9" s="4">
        <f>1-J5-J10</f>
        <v>0.62299631112565468</v>
      </c>
      <c r="K9" s="2">
        <v>145551466.15226862</v>
      </c>
    </row>
    <row r="10" spans="1:11" x14ac:dyDescent="0.3">
      <c r="E10" s="6" t="s">
        <v>12</v>
      </c>
      <c r="F10" s="6"/>
      <c r="G10" s="2">
        <v>244391.15520162301</v>
      </c>
      <c r="H10" s="4">
        <f>G10/G4</f>
        <v>1.7922436337718204E-2</v>
      </c>
      <c r="I10">
        <v>483753</v>
      </c>
      <c r="J10" s="4">
        <f>I10/I4</f>
        <v>0.19640150023425937</v>
      </c>
      <c r="K10" s="2">
        <v>541742.42145900801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5606741.133200624</v>
      </c>
      <c r="H13" s="5">
        <f>G13/G5</f>
        <v>0.48119080235885292</v>
      </c>
      <c r="I13" s="1">
        <f>I14+I15</f>
        <v>172760</v>
      </c>
      <c r="J13" s="5">
        <f>I13/I5</f>
        <v>0.38836610181684117</v>
      </c>
      <c r="K13" s="3">
        <f>K14+K15</f>
        <v>1314235.2718725121</v>
      </c>
    </row>
    <row r="14" spans="1:11" x14ac:dyDescent="0.3">
      <c r="E14" s="6" t="s">
        <v>15</v>
      </c>
      <c r="F14" s="6"/>
      <c r="G14" s="2">
        <v>5262926.3068306921</v>
      </c>
      <c r="H14" s="4">
        <f>G14/G7</f>
        <v>0.49525700437140291</v>
      </c>
      <c r="I14">
        <v>158261</v>
      </c>
      <c r="J14" s="4">
        <f>I14/I7</f>
        <v>0.38983326395235129</v>
      </c>
      <c r="K14" s="2">
        <v>1272117.507270413</v>
      </c>
    </row>
    <row r="15" spans="1:11" x14ac:dyDescent="0.3">
      <c r="E15" s="6" t="s">
        <v>16</v>
      </c>
      <c r="F15" s="6"/>
      <c r="G15" s="2">
        <v>343814.82636993198</v>
      </c>
      <c r="H15" s="4">
        <f>G15/G8</f>
        <v>0.33538084885627928</v>
      </c>
      <c r="I15">
        <v>14499</v>
      </c>
      <c r="J15" s="4">
        <f>I15/I8</f>
        <v>0.37304139758664162</v>
      </c>
      <c r="K15" s="2">
        <v>42117.764602099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4871854.4552039988</v>
      </c>
      <c r="H18" s="4">
        <f>G18/G5</f>
        <v>0.41812016973519855</v>
      </c>
      <c r="I18">
        <v>171030</v>
      </c>
      <c r="J18" s="4">
        <f>I18/I5</f>
        <v>0.38447704557614232</v>
      </c>
      <c r="K18" s="2">
        <v>1264233.981452208</v>
      </c>
    </row>
    <row r="19" spans="2:11" x14ac:dyDescent="0.3">
      <c r="E19" s="6" t="s">
        <v>20</v>
      </c>
      <c r="F19" s="6"/>
      <c r="G19" s="2">
        <v>788636.80530370702</v>
      </c>
      <c r="H19" s="4">
        <f>G19/G5</f>
        <v>6.7683662951134552E-2</v>
      </c>
      <c r="I19">
        <v>26319</v>
      </c>
      <c r="J19" s="4">
        <f>I19/I5</f>
        <v>5.9165359074539493E-2</v>
      </c>
      <c r="K19" s="2">
        <v>410666.383359559</v>
      </c>
    </row>
    <row r="20" spans="2:11" x14ac:dyDescent="0.3">
      <c r="E20" s="6" t="s">
        <v>21</v>
      </c>
      <c r="F20" s="6"/>
      <c r="G20" s="2">
        <v>5991313.191521991</v>
      </c>
      <c r="H20" s="4">
        <f>1-H18-H19</f>
        <v>0.5141961673136668</v>
      </c>
      <c r="I20">
        <v>247456</v>
      </c>
      <c r="J20" s="4">
        <f>1-J18-J19</f>
        <v>0.55635759534931817</v>
      </c>
      <c r="K20" s="2">
        <v>3159937.3217793661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301449.92765086697</v>
      </c>
      <c r="H22" s="4">
        <f>G22/G20</f>
        <v>5.0314500012690666E-2</v>
      </c>
      <c r="I22">
        <v>20463</v>
      </c>
      <c r="J22" s="4">
        <f>I22/I20</f>
        <v>8.2693488943488949E-2</v>
      </c>
      <c r="K22" s="2">
        <v>652416.745061878</v>
      </c>
    </row>
    <row r="23" spans="2:11" x14ac:dyDescent="0.3">
      <c r="F23" t="s">
        <v>24</v>
      </c>
      <c r="G23" s="2">
        <f>G20-G22</f>
        <v>5689863.263871124</v>
      </c>
      <c r="H23" s="4">
        <f>1-H22</f>
        <v>0.94968549998730933</v>
      </c>
      <c r="I23">
        <f>I20-I22</f>
        <v>226993</v>
      </c>
      <c r="J23" s="4">
        <f>1-J22</f>
        <v>0.91730651105651106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6178712.4522782592</v>
      </c>
      <c r="H26" s="4">
        <f>G26/G5</f>
        <v>0.53027944965227714</v>
      </c>
      <c r="I26">
        <v>221698</v>
      </c>
      <c r="J26" s="4">
        <f>I26/I5</f>
        <v>0.49837918523147751</v>
      </c>
      <c r="K26" s="2">
        <v>2990939.4925727141</v>
      </c>
    </row>
    <row r="27" spans="2:11" x14ac:dyDescent="0.3">
      <c r="E27" s="6" t="s">
        <v>27</v>
      </c>
      <c r="F27" s="6"/>
      <c r="G27" s="2">
        <v>5438915.5314873504</v>
      </c>
      <c r="H27" s="4">
        <f>G27/G5</f>
        <v>0.46678740223278586</v>
      </c>
      <c r="I27">
        <v>222103</v>
      </c>
      <c r="J27" s="4">
        <f>I27/I5</f>
        <v>0.49928962903349083</v>
      </c>
      <c r="K27" s="2">
        <v>1840512.262675816</v>
      </c>
    </row>
    <row r="28" spans="2:11" x14ac:dyDescent="0.3">
      <c r="E28" s="6" t="s">
        <v>28</v>
      </c>
      <c r="F28" s="6"/>
      <c r="G28" s="2">
        <v>30287.163979591001</v>
      </c>
      <c r="H28" s="4">
        <f>G28/G5</f>
        <v>2.5993539545126078E-3</v>
      </c>
      <c r="I28">
        <v>836</v>
      </c>
      <c r="J28" s="4">
        <f>I28/I5</f>
        <v>1.8793358481065017E-3</v>
      </c>
      <c r="K28" s="2">
        <v>9876.5110342370008</v>
      </c>
    </row>
    <row r="29" spans="2:11" x14ac:dyDescent="0.3">
      <c r="E29" s="6" t="s">
        <v>29</v>
      </c>
      <c r="F29" s="6"/>
      <c r="G29" s="2">
        <v>3889.304284497</v>
      </c>
      <c r="H29" s="4">
        <f>G29/G5</f>
        <v>3.3379416042461125E-4</v>
      </c>
      <c r="I29">
        <v>196</v>
      </c>
      <c r="J29" s="4">
        <f>I29/I5</f>
        <v>4.4060983998669176E-4</v>
      </c>
      <c r="K29" s="2">
        <v>2810.3945261459999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P2" sqref="P2"/>
    </sheetView>
  </sheetViews>
  <sheetFormatPr defaultRowHeight="30" customHeight="1" x14ac:dyDescent="0.3"/>
  <cols>
    <col min="5" max="5" width="42.109375" customWidth="1"/>
  </cols>
  <sheetData>
    <row r="1" spans="1:5" ht="72" customHeight="1" x14ac:dyDescent="0.3">
      <c r="E1" s="17" t="s">
        <v>45</v>
      </c>
    </row>
    <row r="2" spans="1:5" x14ac:dyDescent="0.3">
      <c r="A2" t="s">
        <v>30</v>
      </c>
    </row>
    <row r="3" spans="1:5" x14ac:dyDescent="0.3">
      <c r="A3" t="s">
        <v>31</v>
      </c>
      <c r="B3">
        <f>'NEWT - EU'!$G$7</f>
        <v>12047375.505344739</v>
      </c>
    </row>
    <row r="4" spans="1:5" x14ac:dyDescent="0.3">
      <c r="A4" t="s">
        <v>32</v>
      </c>
      <c r="B4">
        <f>'NEWT - EU'!$G$8</f>
        <v>910176.79729144834</v>
      </c>
    </row>
    <row r="5" spans="1:5" x14ac:dyDescent="0.3">
      <c r="A5" t="s">
        <v>33</v>
      </c>
      <c r="B5">
        <f>'NEWT - EU'!$G$9</f>
        <v>375987.45209234202</v>
      </c>
    </row>
    <row r="6" spans="1:5" x14ac:dyDescent="0.3">
      <c r="A6" t="s">
        <v>34</v>
      </c>
      <c r="B6">
        <f>'NEWT - EU'!$G$10</f>
        <v>2831.4620460269998</v>
      </c>
    </row>
    <row r="15" spans="1:5" x14ac:dyDescent="0.3">
      <c r="A15" t="s">
        <v>35</v>
      </c>
    </row>
    <row r="16" spans="1:5" x14ac:dyDescent="0.3">
      <c r="A16" t="s">
        <v>31</v>
      </c>
      <c r="B16">
        <f>'NEWT - EU'!$I$7</f>
        <v>413512</v>
      </c>
    </row>
    <row r="17" spans="1:2" x14ac:dyDescent="0.3">
      <c r="A17" t="s">
        <v>32</v>
      </c>
      <c r="B17">
        <f>'NEWT - EU'!$I$8</f>
        <v>42517</v>
      </c>
    </row>
    <row r="18" spans="1:2" x14ac:dyDescent="0.3">
      <c r="A18" t="s">
        <v>33</v>
      </c>
      <c r="B18">
        <f>'NEWT - EU'!$I$9</f>
        <v>881804</v>
      </c>
    </row>
    <row r="19" spans="1:2" x14ac:dyDescent="0.3">
      <c r="A19" t="s">
        <v>34</v>
      </c>
      <c r="B19">
        <f>'NEWT - EU'!$I$10</f>
        <v>2871</v>
      </c>
    </row>
    <row r="27" spans="1:2" x14ac:dyDescent="0.3">
      <c r="A27" t="s">
        <v>18</v>
      </c>
    </row>
    <row r="28" spans="1:2" x14ac:dyDescent="0.3">
      <c r="A28" t="s">
        <v>36</v>
      </c>
      <c r="B28">
        <f>'NEWT - EU'!$G$18</f>
        <v>6729052.7323641656</v>
      </c>
    </row>
    <row r="29" spans="1:2" x14ac:dyDescent="0.3">
      <c r="A29" t="s">
        <v>37</v>
      </c>
      <c r="B29">
        <f>'NEWT - EU'!$G$19</f>
        <v>971544.04927568696</v>
      </c>
    </row>
    <row r="30" spans="1:2" x14ac:dyDescent="0.3">
      <c r="A30" t="s">
        <v>38</v>
      </c>
      <c r="B30">
        <f>'NEWT - EU'!$G$22</f>
        <v>219441.12089158801</v>
      </c>
    </row>
    <row r="31" spans="1:2" x14ac:dyDescent="0.3">
      <c r="A31" t="s">
        <v>39</v>
      </c>
      <c r="B31">
        <f>'NEWT - EU'!$G$23</f>
        <v>5037514.4001047472</v>
      </c>
    </row>
    <row r="40" spans="1:2" x14ac:dyDescent="0.3">
      <c r="A40" t="s">
        <v>40</v>
      </c>
    </row>
    <row r="41" spans="1:2" x14ac:dyDescent="0.3">
      <c r="A41" t="s">
        <v>41</v>
      </c>
      <c r="B41">
        <f>'NEWT - EU'!$G$26</f>
        <v>6214865.9400191559</v>
      </c>
    </row>
    <row r="42" spans="1:2" x14ac:dyDescent="0.3">
      <c r="A42" t="s">
        <v>42</v>
      </c>
      <c r="B42">
        <f>'NEWT - EU'!$G$27</f>
        <v>6733404.5035966439</v>
      </c>
    </row>
    <row r="43" spans="1:2" x14ac:dyDescent="0.3">
      <c r="A43" t="s">
        <v>43</v>
      </c>
      <c r="B43">
        <f>'NEWT - EU'!$G$28</f>
        <v>9116.6930632950007</v>
      </c>
    </row>
    <row r="44" spans="1:2" x14ac:dyDescent="0.3">
      <c r="A44" t="s">
        <v>44</v>
      </c>
      <c r="B44">
        <f>'NEWT - EU'!$G$29</f>
        <v>165.165957093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2023-06-06T18:24:49Z</dcterms:created>
  <dcterms:modified xsi:type="dcterms:W3CDTF">2023-06-06T18:24:49Z</dcterms:modified>
</cp:coreProperties>
</file>