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9E62CE3-4CEB-4698-916B-02925A3AFC17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H9" i="2"/>
  <c r="K8" i="2"/>
  <c r="I8" i="2"/>
  <c r="B17" i="3" s="1"/>
  <c r="H8" i="2"/>
  <c r="G8" i="2"/>
  <c r="B4" i="3" s="1"/>
  <c r="J7" i="2"/>
  <c r="J8" i="2" s="1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<sst xmlns="http://schemas.openxmlformats.org/spreadsheetml/2006/main" count="83" uniqueCount="46">
  <si>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August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</si>
  <si>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</si>
  <si>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</si>
  <si>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</si>
  <si>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</si>
  <si>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</si>
  <si>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</si>
  <si>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</si>
  <si>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</si>
  <si>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</si>
  <si>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</si>
  <si>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</si>
  <si>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</si>
  <si>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</si>
  <si>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</si>
  <si>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</si>
  <si>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</si>
  <si>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</si>
  <si>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</si>
  <si>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</si>
  <si>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</si>
  <si>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</si>
  <si>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</si>
  <si>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</si>
  <si>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</si>
  <si>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</si>
  <si>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</si>
  <si>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</si>
  <si>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</si>
  <si>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</si>
  <si>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</si>
  <si>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</si>
  <si>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</si>
  <si>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</si>
  <si>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</si>
  <si>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</si>
  <si>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</si>
  <si>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</si>
  <si>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</si>
  <si>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</si>
  <si>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</si>
  <si>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</si>
  <si>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</si>
  <si>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</si>
  <si>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</si>
  <si>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25 August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</si>
</sst>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11830978.450201098</c:v>
                </c:pt>
                <c:pt idx="1">
                  <c:v>910234.09713178128</c:v>
                </c:pt>
                <c:pt idx="2">
                  <c:v>371962.45123518701</c:v>
                </c:pt>
                <c:pt idx="3">
                  <c:v>178.45638288699999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89-432C-8967-4FE3672D8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400368</c:v>
                </c:pt>
                <c:pt idx="1">
                  <c:v>43604</c:v>
                </c:pt>
                <c:pt idx="2">
                  <c:v>894540</c:v>
                </c:pt>
                <c:pt idx="3">
                  <c:v>3164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83-4A90-9CB8-8358298B1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6362076.934757513</c:v>
                </c:pt>
                <c:pt idx="1">
                  <c:v>1022169.299949309</c:v>
                </c:pt>
                <c:pt idx="2">
                  <c:v>175649.01439179701</c:v>
                </c:pt>
                <c:pt idx="3">
                  <c:v>5181317.2982342625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73-4177-BF4D-E2C16035B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5835791.0176326046</c:v>
                </c:pt>
                <c:pt idx="1">
                  <c:v>6897973.0643880405</c:v>
                </c:pt>
                <c:pt idx="2">
                  <c:v>6456.6556106589996</c:v>
                </c:pt>
                <c:pt idx="3">
                  <c:v>991.80970157700006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3C-4CA4-83AA-AF77DA7D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13113353.454950957</v>
      </c>
      <c r="H4" s="5"/>
      <c r="I4" s="1">
        <v>1341676</v>
      </c>
      <c r="J4" s="5"/>
      <c r="K4" s="3">
        <v>1697997.3167795721</v>
      </c>
    </row>
    <row r="5" spans="1:11">
      <c r="E5" s="6" t="s">
        <v>7</v>
      </c>
      <c r="F5" s="6"/>
      <c r="G5" s="2">
        <v>12741212.547332879</v>
      </c>
      <c r="H5" s="4">
        <f>G5/G4</f>
        <v>0.97162122496762449</v>
      </c>
      <c r="I5">
        <v>443972</v>
      </c>
      <c r="J5" s="4">
        <f>I5/I4</f>
        <v>0.3309085054812041</v>
      </c>
      <c r="K5" s="2">
        <v>1597219.8203370899</v>
      </c>
    </row>
    <row r="6" spans="1:11">
      <c r="F6" t="s">
        <v>8</v>
      </c>
    </row>
    <row r="7" spans="1:11">
      <c r="F7" t="s">
        <v>9</v>
      </c>
      <c r="G7" s="2">
        <v>11830978.450201098</v>
      </c>
      <c r="H7" s="4">
        <f>G7/G5</f>
        <v>0.92855985301631905</v>
      </c>
      <c r="I7">
        <v>400368</v>
      </c>
      <c r="J7" s="4">
        <f>I7/I5</f>
        <v>0.90178659915490167</v>
      </c>
      <c r="K7" s="2">
        <v>1472005.727084728</v>
      </c>
    </row>
    <row r="8" spans="1:11">
      <c r="F8" t="s">
        <v>10</v>
      </c>
      <c r="G8" s="2">
        <f>G5-G7</f>
        <v>910234.09713178128</v>
      </c>
      <c r="H8" s="4">
        <f>1-H7</f>
        <v>7.1440146983680952E-2</v>
      </c>
      <c r="I8">
        <f>I5-I7</f>
        <v>43604</v>
      </c>
      <c r="J8" s="4">
        <f>1-J7</f>
        <v>9.8213400845098331E-2</v>
      </c>
      <c r="K8" s="2">
        <f>K5-K7</f>
        <v>125214.09325236198</v>
      </c>
    </row>
    <row r="9" spans="1:11">
      <c r="E9" s="6" t="s">
        <v>11</v>
      </c>
      <c r="F9" s="6"/>
      <c r="G9" s="2">
        <v>371962.45123518701</v>
      </c>
      <c r="H9" s="4">
        <f>1-H5-H10</f>
        <v>2.8365166279778396E-2</v>
      </c>
      <c r="I9">
        <v>894540</v>
      </c>
      <c r="J9" s="4">
        <f>1-J5-J10</f>
        <v>0.66673325005440953</v>
      </c>
      <c r="K9" s="2">
        <v>99989.764718339007</v>
      </c>
    </row>
    <row r="10" spans="1:11">
      <c r="E10" s="6" t="s">
        <v>12</v>
      </c>
      <c r="F10" s="6"/>
      <c r="G10" s="2">
        <v>178.45638288699999</v>
      </c>
      <c r="H10" s="4">
        <f>G10/G4</f>
        <v>1.3608752597118752E-5</v>
      </c>
      <c r="I10">
        <v>3164</v>
      </c>
      <c r="J10" s="4">
        <f>I10/I4</f>
        <v>2.3582444643863347E-3</v>
      </c>
      <c r="K10" s="2">
        <v>787.73172414299995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6984464.0030896049</v>
      </c>
      <c r="H13" s="5">
        <f>G13/G5</f>
        <v>0.5481789097499723</v>
      </c>
      <c r="I13" s="1">
        <f>I14+I15</f>
        <v>267589</v>
      </c>
      <c r="J13" s="5">
        <f>I13/I5</f>
        <v>0.60271593704107462</v>
      </c>
      <c r="K13" s="3">
        <f>K14+K15</f>
        <v>476973.065115723</v>
      </c>
    </row>
    <row r="14" spans="1:11">
      <c r="E14" s="6" t="s">
        <v>15</v>
      </c>
      <c r="F14" s="6"/>
      <c r="G14" s="2">
        <v>6461590.0006961282</v>
      </c>
      <c r="H14" s="4">
        <f>G14/G7</f>
        <v>0.54615854706305356</v>
      </c>
      <c r="I14">
        <v>240816</v>
      </c>
      <c r="J14" s="4">
        <f>I14/I7</f>
        <v>0.60148663229828558</v>
      </c>
      <c r="K14" s="2">
        <v>464629.32579375198</v>
      </c>
    </row>
    <row r="15" spans="1:11">
      <c r="E15" s="6" t="s">
        <v>16</v>
      </c>
      <c r="F15" s="6"/>
      <c r="G15" s="2">
        <v>522874.00239347701</v>
      </c>
      <c r="H15" s="4">
        <f>G15/G8</f>
        <v>0.57443904160599324</v>
      </c>
      <c r="I15">
        <v>26773</v>
      </c>
      <c r="J15" s="4">
        <f>I15/I8</f>
        <v>0.61400330244931656</v>
      </c>
      <c r="K15" s="2">
        <v>12343.739321970999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6362076.934757513</v>
      </c>
      <c r="H18" s="4">
        <f>G18/G5</f>
        <v>0.49933057086386085</v>
      </c>
      <c r="I18">
        <v>254668</v>
      </c>
      <c r="J18" s="4">
        <f>I18/I5</f>
        <v>0.57361275035362591</v>
      </c>
      <c r="K18" s="2">
        <v>347047.82969355298</v>
      </c>
    </row>
    <row r="19" spans="2:11">
      <c r="E19" s="6" t="s">
        <v>20</v>
      </c>
      <c r="F19" s="6"/>
      <c r="G19" s="2">
        <v>1022169.299949309</v>
      </c>
      <c r="H19" s="4">
        <f>G19/G5</f>
        <v>8.0225433501874971E-2</v>
      </c>
      <c r="I19">
        <v>21463</v>
      </c>
      <c r="J19" s="4">
        <f>I19/I5</f>
        <v>4.8343138756498157E-2</v>
      </c>
      <c r="K19" s="2">
        <v>136836.865706549</v>
      </c>
    </row>
    <row r="20" spans="2:11">
      <c r="E20" s="6" t="s">
        <v>21</v>
      </c>
      <c r="F20" s="6"/>
      <c r="G20" s="2">
        <v>5356966.3126260592</v>
      </c>
      <c r="H20" s="4">
        <f>1-H18-H19</f>
        <v>0.42044399563426416</v>
      </c>
      <c r="I20">
        <v>167841</v>
      </c>
      <c r="J20" s="4">
        <f>1-J18-J19</f>
        <v>0.37804411088987594</v>
      </c>
      <c r="K20" s="2">
        <v>1113335.1249369881</v>
      </c>
    </row>
    <row r="21" spans="2:11">
      <c r="F21" t="s">
        <v>22</v>
      </c>
    </row>
    <row r="22" spans="2:11">
      <c r="F22" t="s">
        <v>23</v>
      </c>
      <c r="G22" s="2">
        <v>175649.01439179701</v>
      </c>
      <c r="H22" s="4">
        <f>G22/G20</f>
        <v>3.2788896577117248E-2</v>
      </c>
      <c r="I22">
        <v>12634</v>
      </c>
      <c r="J22" s="4">
        <f>I22/I20</f>
        <v>7.5273622058972478E-2</v>
      </c>
      <c r="K22" s="2">
        <v>36713.039964000003</v>
      </c>
    </row>
    <row r="23" spans="2:11">
      <c r="F23" t="s">
        <v>24</v>
      </c>
      <c r="G23" s="2">
        <f>G20-G22</f>
        <v>5181317.2982342625</v>
      </c>
      <c r="H23" s="4">
        <f>1-H22</f>
        <v>0.96721110342288275</v>
      </c>
      <c r="I23">
        <f>I20-I22</f>
        <v>155207</v>
      </c>
      <c r="J23" s="4">
        <f>1-J22</f>
        <v>0.92472637794102752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5835791.0176326046</v>
      </c>
      <c r="H26" s="4">
        <f>G26/G5</f>
        <v>0.45802477558183519</v>
      </c>
      <c r="I26">
        <v>222681</v>
      </c>
      <c r="J26" s="4">
        <f>I26/I5</f>
        <v>0.50156541403511934</v>
      </c>
      <c r="K26" s="2">
        <v>520905.99920824397</v>
      </c>
    </row>
    <row r="27" spans="2:11">
      <c r="E27" s="6" t="s">
        <v>27</v>
      </c>
      <c r="F27" s="6"/>
      <c r="G27" s="2">
        <v>6897973.0643880405</v>
      </c>
      <c r="H27" s="4">
        <f>G27/G5</f>
        <v>0.54139062814959438</v>
      </c>
      <c r="I27">
        <v>221070</v>
      </c>
      <c r="J27" s="4">
        <f>I27/I5</f>
        <v>0.49793680682565566</v>
      </c>
      <c r="K27" s="2">
        <v>1075915.953965429</v>
      </c>
    </row>
    <row r="28" spans="2:11">
      <c r="E28" s="6" t="s">
        <v>28</v>
      </c>
      <c r="F28" s="6"/>
      <c r="G28" s="2">
        <v>6456.6556106589996</v>
      </c>
      <c r="H28" s="4">
        <f>G28/G5</f>
        <v>5.0675362228460533E-4</v>
      </c>
      <c r="I28">
        <v>174</v>
      </c>
      <c r="J28" s="4">
        <f>I28/I5</f>
        <v>3.9191660735361691E-4</v>
      </c>
      <c r="K28" s="2">
        <v>397.86716341699997</v>
      </c>
    </row>
    <row r="29" spans="2:11">
      <c r="E29" s="6" t="s">
        <v>29</v>
      </c>
      <c r="F29" s="6"/>
      <c r="G29" s="2">
        <v>991.80970157700006</v>
      </c>
      <c r="H29" s="4">
        <f>G29/G5</f>
        <v>7.7842646286017397E-5</v>
      </c>
      <c r="I29">
        <v>47</v>
      </c>
      <c r="J29" s="4">
        <f>I29/I5</f>
        <v>1.0586253187137928E-4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13762006.604394615</v>
      </c>
      <c r="H4" s="5"/>
      <c r="I4" s="1">
        <v>2481299</v>
      </c>
      <c r="J4" s="5"/>
      <c r="K4" s="3">
        <v>156844607.08387345</v>
      </c>
    </row>
    <row r="5" spans="1:11">
      <c r="E5" s="6" t="s">
        <v>7</v>
      </c>
      <c r="F5" s="6"/>
      <c r="G5" s="2">
        <v>11811858.402971445</v>
      </c>
      <c r="H5" s="4">
        <f>G5/G4</f>
        <v>0.85829477797224496</v>
      </c>
      <c r="I5">
        <v>450407</v>
      </c>
      <c r="J5" s="4">
        <f>I5/I4</f>
        <v>0.18152064704817919</v>
      </c>
      <c r="K5" s="2">
        <v>5019097.7643947983</v>
      </c>
    </row>
    <row r="6" spans="1:11">
      <c r="F6" t="s">
        <v>8</v>
      </c>
    </row>
    <row r="7" spans="1:11">
      <c r="F7" t="s">
        <v>9</v>
      </c>
      <c r="G7" s="2">
        <v>10701226.542831525</v>
      </c>
      <c r="H7" s="4">
        <f>G7/G5</f>
        <v>0.90597314814910723</v>
      </c>
      <c r="I7">
        <v>407519</v>
      </c>
      <c r="J7" s="4">
        <f>I7/I5</f>
        <v>0.9047794550262318</v>
      </c>
      <c r="K7" s="2">
        <v>4770418.9243987612</v>
      </c>
    </row>
    <row r="8" spans="1:11">
      <c r="F8" t="s">
        <v>10</v>
      </c>
      <c r="G8" s="2">
        <f>G5-G7</f>
        <v>1110631.8601399194</v>
      </c>
      <c r="H8" s="4">
        <f>1-H7</f>
        <v>9.4026851850892768E-2</v>
      </c>
      <c r="I8">
        <f>I5-I7</f>
        <v>42888</v>
      </c>
      <c r="J8" s="4">
        <f>1-J7</f>
        <v>9.5220544973768195E-2</v>
      </c>
      <c r="K8" s="2">
        <f>K5-K7</f>
        <v>248678.83999603707</v>
      </c>
    </row>
    <row r="9" spans="1:11">
      <c r="E9" s="6" t="s">
        <v>11</v>
      </c>
      <c r="F9" s="6"/>
      <c r="G9" s="2">
        <v>1828175.8366019309</v>
      </c>
      <c r="H9" s="4">
        <f>1-H5-H10</f>
        <v>0.13284224380608425</v>
      </c>
      <c r="I9">
        <v>1559237</v>
      </c>
      <c r="J9" s="4">
        <f>1-J5-J10</f>
        <v>0.62839544931908653</v>
      </c>
      <c r="K9" s="2">
        <v>151254694.21899405</v>
      </c>
    </row>
    <row r="10" spans="1:11">
      <c r="E10" s="6" t="s">
        <v>12</v>
      </c>
      <c r="F10" s="6"/>
      <c r="G10" s="2">
        <v>121972.364821239</v>
      </c>
      <c r="H10" s="4">
        <f>G10/G4</f>
        <v>8.8629782216707864E-3</v>
      </c>
      <c r="I10">
        <v>471655</v>
      </c>
      <c r="J10" s="4">
        <f>I10/I4</f>
        <v>0.19008390363273431</v>
      </c>
      <c r="K10" s="2">
        <v>570815.10048458003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5446701.9840605957</v>
      </c>
      <c r="H13" s="5">
        <f>G13/G5</f>
        <v>0.46112151011651126</v>
      </c>
      <c r="I13" s="1">
        <f>I14+I15</f>
        <v>167696</v>
      </c>
      <c r="J13" s="5">
        <f>I13/I5</f>
        <v>0.372321034086948</v>
      </c>
      <c r="K13" s="3">
        <f>K14+K15</f>
        <v>1382109.5723002038</v>
      </c>
    </row>
    <row r="14" spans="1:11">
      <c r="E14" s="6" t="s">
        <v>15</v>
      </c>
      <c r="F14" s="6"/>
      <c r="G14" s="2">
        <v>5090894.5019309614</v>
      </c>
      <c r="H14" s="4">
        <f>G14/G7</f>
        <v>0.47572999987942688</v>
      </c>
      <c r="I14">
        <v>151371</v>
      </c>
      <c r="J14" s="4">
        <f>I14/I7</f>
        <v>0.37144525776712251</v>
      </c>
      <c r="K14" s="2">
        <v>1325805.5006435779</v>
      </c>
    </row>
    <row r="15" spans="1:11">
      <c r="E15" s="6" t="s">
        <v>16</v>
      </c>
      <c r="F15" s="6"/>
      <c r="G15" s="2">
        <v>355807.48212963401</v>
      </c>
      <c r="H15" s="4">
        <f>G15/G8</f>
        <v>0.32036491559391134</v>
      </c>
      <c r="I15">
        <v>16325</v>
      </c>
      <c r="J15" s="4">
        <f>I15/I8</f>
        <v>0.38064260399179256</v>
      </c>
      <c r="K15" s="2">
        <v>56304.071656626002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4760671.3590488993</v>
      </c>
      <c r="H18" s="4">
        <f>G18/G5</f>
        <v>0.40304168883799718</v>
      </c>
      <c r="I18">
        <v>171383</v>
      </c>
      <c r="J18" s="4">
        <f>I18/I5</f>
        <v>0.38050696370171866</v>
      </c>
      <c r="K18" s="2">
        <v>1281753.2768264441</v>
      </c>
    </row>
    <row r="19" spans="2:11">
      <c r="E19" s="6" t="s">
        <v>20</v>
      </c>
      <c r="F19" s="6"/>
      <c r="G19" s="2">
        <v>905559.21576730895</v>
      </c>
      <c r="H19" s="4">
        <f>G19/G5</f>
        <v>7.6665261711865967E-2</v>
      </c>
      <c r="I19">
        <v>24095</v>
      </c>
      <c r="J19" s="4">
        <f>I19/I5</f>
        <v>5.3496060229969784E-2</v>
      </c>
      <c r="K19" s="2">
        <v>471305.838033312</v>
      </c>
    </row>
    <row r="20" spans="2:11">
      <c r="E20" s="6" t="s">
        <v>21</v>
      </c>
      <c r="F20" s="6"/>
      <c r="G20" s="2">
        <v>6145627.8281552363</v>
      </c>
      <c r="H20" s="4">
        <f>1-H18-H19</f>
        <v>0.52029304945013688</v>
      </c>
      <c r="I20">
        <v>254896</v>
      </c>
      <c r="J20" s="4">
        <f>1-J18-J19</f>
        <v>0.56599697606831156</v>
      </c>
      <c r="K20" s="2">
        <v>3253458.1385599622</v>
      </c>
    </row>
    <row r="21" spans="2:11">
      <c r="F21" t="s">
        <v>22</v>
      </c>
    </row>
    <row r="22" spans="2:11">
      <c r="F22" t="s">
        <v>23</v>
      </c>
      <c r="G22" s="2">
        <v>295431.18851047201</v>
      </c>
      <c r="H22" s="4">
        <f>G22/G20</f>
        <v>4.8071766916473538E-2</v>
      </c>
      <c r="I22">
        <v>19715</v>
      </c>
      <c r="J22" s="4">
        <f>I22/I20</f>
        <v>7.7345270227857629E-2</v>
      </c>
      <c r="K22" s="2">
        <v>585112.09253197501</v>
      </c>
    </row>
    <row r="23" spans="2:11">
      <c r="F23" t="s">
        <v>24</v>
      </c>
      <c r="G23" s="2">
        <f>G20-G22</f>
        <v>5850196.6396447644</v>
      </c>
      <c r="H23" s="4">
        <f>1-H22</f>
        <v>0.95192823308352648</v>
      </c>
      <c r="I23">
        <f>I20-I22</f>
        <v>235181</v>
      </c>
      <c r="J23" s="4">
        <f>1-J22</f>
        <v>0.92265472977214236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6035685.7406433998</v>
      </c>
      <c r="H26" s="4">
        <f>G26/G5</f>
        <v>0.51098527722996034</v>
      </c>
      <c r="I26">
        <v>220861</v>
      </c>
      <c r="J26" s="4">
        <f>I26/I5</f>
        <v>0.49035872000213143</v>
      </c>
      <c r="K26" s="2">
        <v>2812521.7376661319</v>
      </c>
    </row>
    <row r="27" spans="2:11">
      <c r="E27" s="6" t="s">
        <v>27</v>
      </c>
      <c r="F27" s="6"/>
      <c r="G27" s="2">
        <v>5746970.6425834708</v>
      </c>
      <c r="H27" s="4">
        <f>G27/G5</f>
        <v>0.48654245983322464</v>
      </c>
      <c r="I27">
        <v>228598</v>
      </c>
      <c r="J27" s="4">
        <f>I27/I5</f>
        <v>0.50753651697242719</v>
      </c>
      <c r="K27" s="2">
        <v>2179344.9403128182</v>
      </c>
    </row>
    <row r="28" spans="2:11">
      <c r="E28" s="6" t="s">
        <v>28</v>
      </c>
      <c r="F28" s="6"/>
      <c r="G28" s="2">
        <v>25308.429581429999</v>
      </c>
      <c r="H28" s="4">
        <f>G28/G5</f>
        <v>2.1426289342465613E-3</v>
      </c>
      <c r="I28">
        <v>750</v>
      </c>
      <c r="J28" s="4">
        <f>I28/I5</f>
        <v>1.6651606213935397E-3</v>
      </c>
      <c r="K28" s="2">
        <v>25127.417890328001</v>
      </c>
    </row>
    <row r="29" spans="2:11">
      <c r="E29" s="6" t="s">
        <v>29</v>
      </c>
      <c r="F29" s="6"/>
      <c r="G29" s="2">
        <v>3893.5901631430002</v>
      </c>
      <c r="H29" s="4">
        <f>G29/G5</f>
        <v>3.2963400256842825E-4</v>
      </c>
      <c r="I29">
        <v>193</v>
      </c>
      <c r="J29" s="4">
        <f>I29/I5</f>
        <v>4.2850133323860421E-4</v>
      </c>
      <c r="K29" s="2">
        <v>2103.3035255200002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L1" sqref="L1"/>
    </sheetView>
  </sheetViews>
  <sheetFormatPr defaultRowHeight="30" customHeight="1"/>
  <cols>
    <col min="5" max="5" width="53.140625" customWidth="1"/>
  </cols>
  <sheetData>
    <row r="1" spans="1:5" ht="70.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11830978.450201098</v>
      </c>
    </row>
    <row r="4" spans="1:5">
      <c r="A4" t="s">
        <v>32</v>
      </c>
      <c r="B4">
        <f>'NEWT - EU'!$G$8</f>
        <v>910234.09713178128</v>
      </c>
    </row>
    <row r="5" spans="1:5">
      <c r="A5" t="s">
        <v>33</v>
      </c>
      <c r="B5">
        <f>'NEWT - EU'!$G$9</f>
        <v>371962.45123518701</v>
      </c>
    </row>
    <row r="6" spans="1:5">
      <c r="A6" t="s">
        <v>34</v>
      </c>
      <c r="B6">
        <f>'NEWT - EU'!$G$10</f>
        <v>178.45638288699999</v>
      </c>
    </row>
    <row r="15" spans="1:5">
      <c r="A15" t="s">
        <v>35</v>
      </c>
    </row>
    <row r="16" spans="1:5">
      <c r="A16" t="s">
        <v>31</v>
      </c>
      <c r="B16">
        <f>'NEWT - EU'!$I$7</f>
        <v>400368</v>
      </c>
    </row>
    <row r="17" spans="1:2">
      <c r="A17" t="s">
        <v>32</v>
      </c>
      <c r="B17">
        <f>'NEWT - EU'!$I$8</f>
        <v>43604</v>
      </c>
    </row>
    <row r="18" spans="1:2">
      <c r="A18" t="s">
        <v>33</v>
      </c>
      <c r="B18">
        <f>'NEWT - EU'!$I$9</f>
        <v>894540</v>
      </c>
    </row>
    <row r="19" spans="1:2">
      <c r="A19" t="s">
        <v>34</v>
      </c>
      <c r="B19">
        <f>'NEWT - EU'!$I$10</f>
        <v>3164</v>
      </c>
    </row>
    <row r="27" spans="1:2">
      <c r="A27" t="s">
        <v>18</v>
      </c>
    </row>
    <row r="28" spans="1:2">
      <c r="A28" t="s">
        <v>36</v>
      </c>
      <c r="B28">
        <f>'NEWT - EU'!$G$18</f>
        <v>6362076.934757513</v>
      </c>
    </row>
    <row r="29" spans="1:2">
      <c r="A29" t="s">
        <v>37</v>
      </c>
      <c r="B29">
        <f>'NEWT - EU'!$G$19</f>
        <v>1022169.299949309</v>
      </c>
    </row>
    <row r="30" spans="1:2">
      <c r="A30" t="s">
        <v>38</v>
      </c>
      <c r="B30">
        <f>'NEWT - EU'!$G$22</f>
        <v>175649.01439179701</v>
      </c>
    </row>
    <row r="31" spans="1:2">
      <c r="A31" t="s">
        <v>39</v>
      </c>
      <c r="B31">
        <f>'NEWT - EU'!$G$23</f>
        <v>5181317.2982342625</v>
      </c>
    </row>
    <row r="40" spans="1:2">
      <c r="A40" t="s">
        <v>40</v>
      </c>
    </row>
    <row r="41" spans="1:2">
      <c r="A41" t="s">
        <v>41</v>
      </c>
      <c r="B41">
        <f>'NEWT - EU'!$G$26</f>
        <v>5835791.0176326046</v>
      </c>
    </row>
    <row r="42" spans="1:2">
      <c r="A42" t="s">
        <v>42</v>
      </c>
      <c r="B42">
        <f>'NEWT - EU'!$G$27</f>
        <v>6897973.0643880405</v>
      </c>
    </row>
    <row r="43" spans="1:2">
      <c r="A43" t="s">
        <v>43</v>
      </c>
      <c r="B43">
        <f>'NEWT - EU'!$G$28</f>
        <v>6456.6556106589996</v>
      </c>
    </row>
    <row r="44" spans="1:2">
      <c r="A44" t="s">
        <v>44</v>
      </c>
      <c r="B44">
        <f>'NEWT - EU'!$G$29</f>
        <v>991.80970157700006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2023-09-07T08:20:15Z</dcterms:created>
  <dcterms:modified xsi:type="dcterms:W3CDTF">2023-09-07T08:20:15Z</dcterms:modified>
</cp:coreProperties>
</file>