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"/>
    </mc:Choice>
  </mc:AlternateContent>
  <xr:revisionPtr revIDLastSave="0" documentId="8_{F4B9AC54-DCE2-48A9-9D90-1887A7FFAA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H20" i="5" s="1"/>
  <c r="J18" i="5"/>
  <c r="J20" i="5" s="1"/>
  <c r="H18" i="5"/>
  <c r="J14" i="5"/>
  <c r="H14" i="5"/>
  <c r="K13" i="5"/>
  <c r="J13" i="5"/>
  <c r="I13" i="5"/>
  <c r="H13" i="5"/>
  <c r="G13" i="5"/>
  <c r="J10" i="5"/>
  <c r="H10" i="5"/>
  <c r="K8" i="5"/>
  <c r="J8" i="5"/>
  <c r="I8" i="5"/>
  <c r="J15" i="5" s="1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H15" i="2"/>
  <c r="J14" i="2"/>
  <c r="H14" i="2"/>
  <c r="K13" i="2"/>
  <c r="J13" i="2"/>
  <c r="I13" i="2"/>
  <c r="G13" i="2"/>
  <c r="H13" i="2" s="1"/>
  <c r="J10" i="2"/>
  <c r="H10" i="2"/>
  <c r="J9" i="2"/>
  <c r="K8" i="2"/>
  <c r="J8" i="2"/>
  <c r="I8" i="2"/>
  <c r="J15" i="2" s="1"/>
  <c r="H8" i="2"/>
  <c r="G8" i="2"/>
  <c r="J7" i="2"/>
  <c r="H7" i="2"/>
  <c r="J5" i="2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<sst xmlns="http://schemas.openxmlformats.org/spreadsheetml/2006/main" count="83" uniqueCount="46">
  <si>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23 September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</si>
  <si>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</si>
  <si>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</si>
  <si>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</si>
  <si>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</si>
  <si>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</si>
  <si>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</si>
  <si>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</si>
  <si>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</si>
  <si>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</si>
  <si>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</si>
  <si>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</si>
  <si>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</si>
  <si>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</si>
  <si>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</si>
  <si>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</si>
  <si>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</si>
  <si>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</si>
  <si>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</si>
  <si>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</si>
  <si>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</si>
  <si>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</si>
  <si>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</si>
  <si>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</si>
  <si>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</si>
  <si>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</si>
  <si>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</si>
  <si>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</si>
  <si>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</si>
  <si>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</si>
  <si>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</si>
  <si>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</si>
  <si>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</si>
  <si>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</si>
  <si>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</si>
  <si>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</si>
  <si>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</si>
  <si>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</si>
  <si>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</si>
  <si>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</si>
  <si>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</si>
  <si>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</si>
  <si>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</si>
  <si>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</si>
  <si>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</si>
  <si>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0"/>
        <rFont val="Calibri"/>
        <family val="2"/>
      </rPr>
      <t>SFTR Public Data - EU</t>
    </r>
    <r>
      <rPr>
        <sz val="11"/>
        <rFont val="Calibri"/>
      </rPr>
      <t xml:space="preserve">
</t>
    </r>
    <r>
      <rPr>
        <b/>
        <sz val="11"/>
        <rFont val="Calibri"/>
        <family val="2"/>
      </rPr>
      <t>Week 115: week ending 23 September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</si>
</sst>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7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12300121.222864825</c:v>
                </c:pt>
                <c:pt idx="1">
                  <c:v>842978.01643044874</c:v>
                </c:pt>
                <c:pt idx="2">
                  <c:v>239125.15239823601</c:v>
                </c:pt>
                <c:pt idx="3">
                  <c:v>423.37665095900002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483-4D92-8F09-A77E0B445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375883</c:v>
                </c:pt>
                <c:pt idx="1">
                  <c:v>31380</c:v>
                </c:pt>
                <c:pt idx="2">
                  <c:v>352399</c:v>
                </c:pt>
                <c:pt idx="3">
                  <c:v>1062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D02-4387-9950-C8C37DDA5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5788409.2753920779</c:v>
                </c:pt>
                <c:pt idx="1">
                  <c:v>791643.04218984803</c:v>
                </c:pt>
                <c:pt idx="2">
                  <c:v>2410533.6893128911</c:v>
                </c:pt>
                <c:pt idx="3">
                  <c:v>4152513.2324004564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6F-45ED-8A32-4E72BC2B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7373778.1644860562</c:v>
                </c:pt>
                <c:pt idx="1">
                  <c:v>5756708.7325417623</c:v>
                </c:pt>
                <c:pt idx="2">
                  <c:v>11589.703684099</c:v>
                </c:pt>
                <c:pt idx="3">
                  <c:v>1022.638583357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E2-4FC7-8506-7B81848D6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13382647.768344468</v>
      </c>
      <c r="H4" s="5"/>
      <c r="I4" s="1">
        <v>760724</v>
      </c>
      <c r="J4" s="5"/>
      <c r="K4" s="3">
        <v>1761036.268443356</v>
      </c>
    </row>
    <row r="5" spans="1:11">
      <c r="E5" s="6" t="s">
        <v>7</v>
      </c>
      <c r="F5" s="6"/>
      <c r="G5" s="2">
        <v>13143099.239295274</v>
      </c>
      <c r="H5" s="4">
        <f>G5/G4</f>
        <v>0.982100064710974</v>
      </c>
      <c r="I5">
        <v>407263</v>
      </c>
      <c r="J5" s="4">
        <f>I5/I4</f>
        <v>0.53536236532566339</v>
      </c>
      <c r="K5" s="2">
        <v>1681975.5223878431</v>
      </c>
    </row>
    <row r="6" spans="1:11">
      <c r="F6" t="s">
        <v>8</v>
      </c>
    </row>
    <row r="7" spans="1:11">
      <c r="F7" t="s">
        <v>9</v>
      </c>
      <c r="G7" s="2">
        <v>12300121.222864825</v>
      </c>
      <c r="H7" s="4">
        <f>G7/G5</f>
        <v>0.93586154976977498</v>
      </c>
      <c r="I7">
        <v>375883</v>
      </c>
      <c r="J7" s="4">
        <f>I7/I5</f>
        <v>0.92294905257781823</v>
      </c>
      <c r="K7" s="2">
        <v>1459861.263526516</v>
      </c>
    </row>
    <row r="8" spans="1:11">
      <c r="F8" t="s">
        <v>10</v>
      </c>
      <c r="G8" s="2">
        <f>G5-G7</f>
        <v>842978.01643044874</v>
      </c>
      <c r="H8" s="4">
        <f>1-H7</f>
        <v>6.4138450230225019E-2</v>
      </c>
      <c r="I8">
        <f>I5-I7</f>
        <v>31380</v>
      </c>
      <c r="J8" s="4">
        <f>1-J7</f>
        <v>7.705094742218177E-2</v>
      </c>
      <c r="K8" s="2">
        <f>K5-K7</f>
        <v>222114.25886132708</v>
      </c>
    </row>
    <row r="9" spans="1:11">
      <c r="E9" s="6" t="s">
        <v>11</v>
      </c>
      <c r="F9" s="6"/>
      <c r="G9" s="2">
        <v>239125.15239823601</v>
      </c>
      <c r="H9" s="4">
        <f>1-H5-H10</f>
        <v>1.7868299049450122E-2</v>
      </c>
      <c r="I9">
        <v>352399</v>
      </c>
      <c r="J9" s="4">
        <f>1-J5-J10</f>
        <v>0.46324159616365468</v>
      </c>
      <c r="K9" s="2">
        <v>78372.005284120998</v>
      </c>
    </row>
    <row r="10" spans="1:11">
      <c r="E10" s="6" t="s">
        <v>12</v>
      </c>
      <c r="F10" s="6"/>
      <c r="G10" s="2">
        <v>423.37665095900002</v>
      </c>
      <c r="H10" s="4">
        <f>G10/G4</f>
        <v>3.1636239575882888E-5</v>
      </c>
      <c r="I10">
        <v>1062</v>
      </c>
      <c r="J10" s="4">
        <f>I10/I4</f>
        <v>1.3960385106819293E-3</v>
      </c>
      <c r="K10" s="2">
        <v>688.74077139200006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8471874.8905552719</v>
      </c>
      <c r="H13" s="5">
        <f>G13/G5</f>
        <v>0.64458730291148048</v>
      </c>
      <c r="I13" s="1">
        <f>I14+I15</f>
        <v>250953</v>
      </c>
      <c r="J13" s="5">
        <f>I13/I5</f>
        <v>0.61619395820391243</v>
      </c>
      <c r="K13" s="3">
        <f>K14+K15</f>
        <v>471764.64826559101</v>
      </c>
    </row>
    <row r="14" spans="1:11">
      <c r="E14" s="6" t="s">
        <v>15</v>
      </c>
      <c r="F14" s="6"/>
      <c r="G14" s="2">
        <v>7924672.4769330686</v>
      </c>
      <c r="H14" s="4">
        <f>G14/G7</f>
        <v>0.64427596552477961</v>
      </c>
      <c r="I14">
        <v>228359</v>
      </c>
      <c r="J14" s="4">
        <f>I14/I7</f>
        <v>0.60752681020423904</v>
      </c>
      <c r="K14" s="2">
        <v>439799.75814979599</v>
      </c>
    </row>
    <row r="15" spans="1:11">
      <c r="E15" s="6" t="s">
        <v>16</v>
      </c>
      <c r="F15" s="6"/>
      <c r="G15" s="2">
        <v>547202.41362220305</v>
      </c>
      <c r="H15" s="4">
        <f>G15/G8</f>
        <v>0.64913011129199583</v>
      </c>
      <c r="I15">
        <v>22594</v>
      </c>
      <c r="J15" s="4">
        <f>I15/I8</f>
        <v>0.72001274697259399</v>
      </c>
      <c r="K15" s="2">
        <v>31964.890115794999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5788409.2753920779</v>
      </c>
      <c r="H18" s="4">
        <f>G18/G5</f>
        <v>0.4404143322669189</v>
      </c>
      <c r="I18">
        <v>248832</v>
      </c>
      <c r="J18" s="4">
        <f>I18/I5</f>
        <v>0.6109860213179199</v>
      </c>
      <c r="K18" s="2">
        <v>230031.52301938701</v>
      </c>
    </row>
    <row r="19" spans="2:11">
      <c r="E19" s="6" t="s">
        <v>20</v>
      </c>
      <c r="F19" s="6"/>
      <c r="G19" s="2">
        <v>791643.04218984803</v>
      </c>
      <c r="H19" s="4">
        <f>G19/G5</f>
        <v>6.023260022438174E-2</v>
      </c>
      <c r="I19">
        <v>15189</v>
      </c>
      <c r="J19" s="4">
        <f>I19/I5</f>
        <v>3.7295310401386818E-2</v>
      </c>
      <c r="K19" s="2">
        <v>225584.98229166301</v>
      </c>
    </row>
    <row r="20" spans="2:11">
      <c r="E20" s="6" t="s">
        <v>21</v>
      </c>
      <c r="F20" s="6"/>
      <c r="G20" s="2">
        <v>6563046.9217133475</v>
      </c>
      <c r="H20" s="4">
        <f>1-H18-H19</f>
        <v>0.49935306750869929</v>
      </c>
      <c r="I20">
        <v>143242</v>
      </c>
      <c r="J20" s="4">
        <f>1-J18-J19</f>
        <v>0.35171866828069326</v>
      </c>
      <c r="K20" s="2">
        <v>1226359.0170767929</v>
      </c>
    </row>
    <row r="21" spans="2:11">
      <c r="F21" t="s">
        <v>22</v>
      </c>
    </row>
    <row r="22" spans="2:11">
      <c r="F22" t="s">
        <v>23</v>
      </c>
      <c r="G22" s="2">
        <v>2410533.6893128911</v>
      </c>
      <c r="H22" s="4">
        <f>G22/G20</f>
        <v>0.36728880930864927</v>
      </c>
      <c r="I22">
        <v>13505</v>
      </c>
      <c r="J22" s="4">
        <f>I22/I20</f>
        <v>9.4281006967230283E-2</v>
      </c>
      <c r="K22" s="2">
        <v>2539.5589589420001</v>
      </c>
    </row>
    <row r="23" spans="2:11">
      <c r="F23" t="s">
        <v>24</v>
      </c>
      <c r="G23" s="2">
        <f>G20-G22</f>
        <v>4152513.2324004564</v>
      </c>
      <c r="H23" s="4">
        <f>1-H22</f>
        <v>0.63271119069135073</v>
      </c>
      <c r="I23">
        <f>I20-I22</f>
        <v>129737</v>
      </c>
      <c r="J23" s="4">
        <f>1-J22</f>
        <v>0.9057189930327697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7373778.1644860562</v>
      </c>
      <c r="H26" s="4">
        <f>G26/G5</f>
        <v>0.5610380040683185</v>
      </c>
      <c r="I26">
        <v>219364</v>
      </c>
      <c r="J26" s="4">
        <f>I26/I5</f>
        <v>0.53862982888207378</v>
      </c>
      <c r="K26" s="2">
        <v>336805.37830141</v>
      </c>
    </row>
    <row r="27" spans="2:11">
      <c r="E27" s="6" t="s">
        <v>27</v>
      </c>
      <c r="F27" s="6"/>
      <c r="G27" s="2">
        <v>5756708.7325417623</v>
      </c>
      <c r="H27" s="4">
        <f>G27/G5</f>
        <v>0.43800237887045235</v>
      </c>
      <c r="I27">
        <v>187531</v>
      </c>
      <c r="J27" s="4">
        <f>I27/I5</f>
        <v>0.4604665781080039</v>
      </c>
      <c r="K27" s="2">
        <v>1345170.1440864331</v>
      </c>
    </row>
    <row r="28" spans="2:11">
      <c r="E28" s="6" t="s">
        <v>28</v>
      </c>
      <c r="F28" s="6"/>
      <c r="G28" s="2">
        <v>11589.703684099</v>
      </c>
      <c r="H28" s="4">
        <f>G28/G5</f>
        <v>8.8180903705330574E-4</v>
      </c>
      <c r="I28">
        <v>327</v>
      </c>
      <c r="J28" s="4">
        <f>I28/I5</f>
        <v>8.0292096262120545E-4</v>
      </c>
      <c r="K28" s="2">
        <v>0</v>
      </c>
    </row>
    <row r="29" spans="2:11">
      <c r="E29" s="6" t="s">
        <v>29</v>
      </c>
      <c r="F29" s="6"/>
      <c r="G29" s="2">
        <v>1022.638583357</v>
      </c>
      <c r="H29" s="4">
        <f>G29/G5</f>
        <v>7.7808024175874164E-5</v>
      </c>
      <c r="I29">
        <v>41</v>
      </c>
      <c r="J29" s="4">
        <f>I29/I5</f>
        <v>1.0067204730112974E-4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12725821.800818289</v>
      </c>
      <c r="H4" s="5"/>
      <c r="I4" s="1">
        <v>2043859</v>
      </c>
      <c r="J4" s="5"/>
      <c r="K4" s="3">
        <v>218394125.01261473</v>
      </c>
    </row>
    <row r="5" spans="1:11">
      <c r="E5" s="6" t="s">
        <v>7</v>
      </c>
      <c r="F5" s="6"/>
      <c r="G5" s="2">
        <v>11156968.261983404</v>
      </c>
      <c r="H5" s="4">
        <f>G5/G4</f>
        <v>0.87671888201876247</v>
      </c>
      <c r="I5">
        <v>391800</v>
      </c>
      <c r="J5" s="4">
        <f>I5/I4</f>
        <v>0.19169619822111017</v>
      </c>
      <c r="K5" s="2">
        <v>5224755.4266636232</v>
      </c>
    </row>
    <row r="6" spans="1:11">
      <c r="F6" t="s">
        <v>8</v>
      </c>
    </row>
    <row r="7" spans="1:11">
      <c r="F7" t="s">
        <v>9</v>
      </c>
      <c r="G7" s="2">
        <v>10222636.934973912</v>
      </c>
      <c r="H7" s="4">
        <f>G7/G5</f>
        <v>0.91625580488624669</v>
      </c>
      <c r="I7">
        <v>365881</v>
      </c>
      <c r="J7" s="4">
        <f>I7/I5</f>
        <v>0.93384635017866258</v>
      </c>
      <c r="K7" s="2">
        <v>4973198.5105021186</v>
      </c>
    </row>
    <row r="8" spans="1:11">
      <c r="F8" t="s">
        <v>10</v>
      </c>
      <c r="G8" s="2">
        <f>G5-G7</f>
        <v>934331.32700949162</v>
      </c>
      <c r="H8" s="4">
        <f>1-H7</f>
        <v>8.3744195113753306E-2</v>
      </c>
      <c r="I8">
        <f>I5-I7</f>
        <v>25919</v>
      </c>
      <c r="J8" s="4">
        <f>1-J7</f>
        <v>6.6153649821337424E-2</v>
      </c>
      <c r="K8" s="2">
        <f>K5-K7</f>
        <v>251556.91616150457</v>
      </c>
    </row>
    <row r="9" spans="1:11">
      <c r="E9" s="6" t="s">
        <v>11</v>
      </c>
      <c r="F9" s="6"/>
      <c r="G9" s="2">
        <v>1510003.7945125841</v>
      </c>
      <c r="H9" s="4">
        <f>1-H5-H10</f>
        <v>0.11865668230679537</v>
      </c>
      <c r="I9">
        <v>1484379</v>
      </c>
      <c r="J9" s="4">
        <f>1-J5-J10</f>
        <v>0.72626291735388793</v>
      </c>
      <c r="K9" s="2">
        <v>212653654.73606986</v>
      </c>
    </row>
    <row r="10" spans="1:11">
      <c r="E10" s="6" t="s">
        <v>12</v>
      </c>
      <c r="F10" s="6"/>
      <c r="G10" s="2">
        <v>58849.744322298</v>
      </c>
      <c r="H10" s="4">
        <f>G10/G4</f>
        <v>4.6244356744421702E-3</v>
      </c>
      <c r="I10">
        <v>167680</v>
      </c>
      <c r="J10" s="4">
        <f>I10/I4</f>
        <v>8.2040884425001917E-2</v>
      </c>
      <c r="K10" s="2">
        <v>515714.84988123999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4472489.3618942825</v>
      </c>
      <c r="H13" s="5">
        <f>G13/G5</f>
        <v>0.40086959619074836</v>
      </c>
      <c r="I13" s="1">
        <f>I14+I15</f>
        <v>147054</v>
      </c>
      <c r="J13" s="5">
        <f>I13/I5</f>
        <v>0.37532924961715158</v>
      </c>
      <c r="K13" s="3">
        <f>K14+K15</f>
        <v>1350778.4417441711</v>
      </c>
    </row>
    <row r="14" spans="1:11">
      <c r="E14" s="6" t="s">
        <v>15</v>
      </c>
      <c r="F14" s="6"/>
      <c r="G14" s="2">
        <v>4139937.3005114421</v>
      </c>
      <c r="H14" s="4">
        <f>G14/G7</f>
        <v>0.40497743653086188</v>
      </c>
      <c r="I14">
        <v>133494</v>
      </c>
      <c r="J14" s="4">
        <f>I14/I7</f>
        <v>0.36485633307004189</v>
      </c>
      <c r="K14" s="2">
        <v>1327645.409688472</v>
      </c>
    </row>
    <row r="15" spans="1:11">
      <c r="E15" s="6" t="s">
        <v>16</v>
      </c>
      <c r="F15" s="6"/>
      <c r="G15" s="2">
        <v>332552.06138283998</v>
      </c>
      <c r="H15" s="4">
        <f>G15/G8</f>
        <v>0.35592519673640532</v>
      </c>
      <c r="I15">
        <v>13560</v>
      </c>
      <c r="J15" s="4">
        <f>I15/I8</f>
        <v>0.52316833211157843</v>
      </c>
      <c r="K15" s="2">
        <v>23133.032055699001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3737260.5358444001</v>
      </c>
      <c r="H18" s="4">
        <f>G18/G5</f>
        <v>0.3349709749178777</v>
      </c>
      <c r="I18">
        <v>144004</v>
      </c>
      <c r="J18" s="4">
        <f>I18/I5</f>
        <v>0.36754466564573762</v>
      </c>
      <c r="K18" s="2">
        <v>932979.12674672296</v>
      </c>
    </row>
    <row r="19" spans="2:11">
      <c r="E19" s="6" t="s">
        <v>20</v>
      </c>
      <c r="F19" s="6"/>
      <c r="G19" s="2">
        <v>613086.62559626799</v>
      </c>
      <c r="H19" s="4">
        <f>G19/G5</f>
        <v>5.4951005613713015E-2</v>
      </c>
      <c r="I19">
        <v>30938</v>
      </c>
      <c r="J19" s="4">
        <f>I19/I5</f>
        <v>7.8963757018887193E-2</v>
      </c>
      <c r="K19" s="2">
        <v>807021.41705761105</v>
      </c>
    </row>
    <row r="20" spans="2:11">
      <c r="E20" s="6" t="s">
        <v>21</v>
      </c>
      <c r="F20" s="6"/>
      <c r="G20" s="2">
        <v>6806621.1005427372</v>
      </c>
      <c r="H20" s="4">
        <f>1-H18-H19</f>
        <v>0.61007801946840923</v>
      </c>
      <c r="I20">
        <v>216858</v>
      </c>
      <c r="J20" s="4">
        <f>1-J18-J19</f>
        <v>0.55349157733537524</v>
      </c>
      <c r="K20" s="2">
        <v>3484754.8828592892</v>
      </c>
    </row>
    <row r="21" spans="2:11">
      <c r="F21" t="s">
        <v>22</v>
      </c>
    </row>
    <row r="22" spans="2:11">
      <c r="F22" t="s">
        <v>23</v>
      </c>
      <c r="G22" s="2">
        <v>231625.659827258</v>
      </c>
      <c r="H22" s="4">
        <f>G22/G20</f>
        <v>3.4029462842993997E-2</v>
      </c>
      <c r="I22">
        <v>7053</v>
      </c>
      <c r="J22" s="4">
        <f>I22/I20</f>
        <v>3.2523586863293028E-2</v>
      </c>
      <c r="K22" s="2">
        <v>1032569.159669455</v>
      </c>
    </row>
    <row r="23" spans="2:11">
      <c r="F23" t="s">
        <v>24</v>
      </c>
      <c r="G23" s="2">
        <f>G20-G22</f>
        <v>6574995.4407154787</v>
      </c>
      <c r="H23" s="4">
        <f>1-H22</f>
        <v>0.96597053715700598</v>
      </c>
      <c r="I23">
        <f>I20-I22</f>
        <v>209805</v>
      </c>
      <c r="J23" s="4">
        <f>1-J22</f>
        <v>0.96747641313670696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5184380.0437194547</v>
      </c>
      <c r="H26" s="4">
        <f>G26/G5</f>
        <v>0.46467641764159806</v>
      </c>
      <c r="I26">
        <v>173843</v>
      </c>
      <c r="J26" s="4">
        <f>I26/I5</f>
        <v>0.44370342011230218</v>
      </c>
      <c r="K26" s="2">
        <v>3401952.4751109802</v>
      </c>
    </row>
    <row r="27" spans="2:11">
      <c r="E27" s="6" t="s">
        <v>27</v>
      </c>
      <c r="F27" s="6"/>
      <c r="G27" s="2">
        <v>5946919.8241159972</v>
      </c>
      <c r="H27" s="4">
        <f>G27/G5</f>
        <v>0.53302292204054347</v>
      </c>
      <c r="I27">
        <v>217052</v>
      </c>
      <c r="J27" s="4">
        <f>I27/I5</f>
        <v>0.55398672792240944</v>
      </c>
      <c r="K27" s="2">
        <v>1815001.269656854</v>
      </c>
    </row>
    <row r="28" spans="2:11">
      <c r="E28" s="6" t="s">
        <v>28</v>
      </c>
      <c r="F28" s="6"/>
      <c r="G28" s="2">
        <v>21482.235189568</v>
      </c>
      <c r="H28" s="4">
        <f>G28/G5</f>
        <v>1.9254545397218014E-3</v>
      </c>
      <c r="I28">
        <v>710</v>
      </c>
      <c r="J28" s="4">
        <f>I28/I5</f>
        <v>1.812149055640633E-3</v>
      </c>
      <c r="K28" s="2">
        <v>4670.7016875890004</v>
      </c>
    </row>
    <row r="29" spans="2:11">
      <c r="E29" s="6" t="s">
        <v>29</v>
      </c>
      <c r="F29" s="6"/>
      <c r="G29" s="2">
        <v>4186.158958385</v>
      </c>
      <c r="H29" s="4">
        <f>G29/G5</f>
        <v>3.7520577813679424E-4</v>
      </c>
      <c r="I29">
        <v>195</v>
      </c>
      <c r="J29" s="4">
        <f>I29/I5</f>
        <v>4.9770290964777945E-4</v>
      </c>
      <c r="K29" s="2">
        <v>3130.9802082000001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H2" sqref="H2"/>
    </sheetView>
  </sheetViews>
  <sheetFormatPr defaultRowHeight="30" customHeight="1"/>
  <cols>
    <col min="5" max="5" width="37.6640625" customWidth="1"/>
  </cols>
  <sheetData>
    <row r="1" spans="1:5" ht="64.8" customHeight="1">
      <c r="E1" s="16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12300121.222864825</v>
      </c>
    </row>
    <row r="4" spans="1:5">
      <c r="A4" t="s">
        <v>32</v>
      </c>
      <c r="B4">
        <f>'NEWT - EU'!$G$8</f>
        <v>842978.01643044874</v>
      </c>
    </row>
    <row r="5" spans="1:5">
      <c r="A5" t="s">
        <v>33</v>
      </c>
      <c r="B5">
        <f>'NEWT - EU'!$G$9</f>
        <v>239125.15239823601</v>
      </c>
    </row>
    <row r="6" spans="1:5">
      <c r="A6" t="s">
        <v>34</v>
      </c>
      <c r="B6">
        <f>'NEWT - EU'!$G$10</f>
        <v>423.37665095900002</v>
      </c>
    </row>
    <row r="15" spans="1:5">
      <c r="A15" t="s">
        <v>35</v>
      </c>
    </row>
    <row r="16" spans="1:5">
      <c r="A16" t="s">
        <v>31</v>
      </c>
      <c r="B16">
        <f>'NEWT - EU'!$I$7</f>
        <v>375883</v>
      </c>
    </row>
    <row r="17" spans="1:2">
      <c r="A17" t="s">
        <v>32</v>
      </c>
      <c r="B17">
        <f>'NEWT - EU'!$I$8</f>
        <v>31380</v>
      </c>
    </row>
    <row r="18" spans="1:2">
      <c r="A18" t="s">
        <v>33</v>
      </c>
      <c r="B18">
        <f>'NEWT - EU'!$I$9</f>
        <v>352399</v>
      </c>
    </row>
    <row r="19" spans="1:2">
      <c r="A19" t="s">
        <v>34</v>
      </c>
      <c r="B19">
        <f>'NEWT - EU'!$I$10</f>
        <v>1062</v>
      </c>
    </row>
    <row r="27" spans="1:2">
      <c r="A27" t="s">
        <v>18</v>
      </c>
    </row>
    <row r="28" spans="1:2">
      <c r="A28" t="s">
        <v>36</v>
      </c>
      <c r="B28">
        <f>'NEWT - EU'!$G$18</f>
        <v>5788409.2753920779</v>
      </c>
    </row>
    <row r="29" spans="1:2">
      <c r="A29" t="s">
        <v>37</v>
      </c>
      <c r="B29">
        <f>'NEWT - EU'!$G$19</f>
        <v>791643.04218984803</v>
      </c>
    </row>
    <row r="30" spans="1:2">
      <c r="A30" t="s">
        <v>38</v>
      </c>
      <c r="B30">
        <f>'NEWT - EU'!$G$22</f>
        <v>2410533.6893128911</v>
      </c>
    </row>
    <row r="31" spans="1:2">
      <c r="A31" t="s">
        <v>39</v>
      </c>
      <c r="B31">
        <f>'NEWT - EU'!$G$23</f>
        <v>4152513.2324004564</v>
      </c>
    </row>
    <row r="40" spans="1:2">
      <c r="A40" t="s">
        <v>40</v>
      </c>
    </row>
    <row r="41" spans="1:2">
      <c r="A41" t="s">
        <v>41</v>
      </c>
      <c r="B41">
        <f>'NEWT - EU'!$G$26</f>
        <v>7373778.1644860562</v>
      </c>
    </row>
    <row r="42" spans="1:2">
      <c r="A42" t="s">
        <v>42</v>
      </c>
      <c r="B42">
        <f>'NEWT - EU'!$G$27</f>
        <v>5756708.7325417623</v>
      </c>
    </row>
    <row r="43" spans="1:2">
      <c r="A43" t="s">
        <v>43</v>
      </c>
      <c r="B43">
        <f>'NEWT - EU'!$G$28</f>
        <v>11589.703684099</v>
      </c>
    </row>
    <row r="44" spans="1:2">
      <c r="A44" t="s">
        <v>44</v>
      </c>
      <c r="B44">
        <f>'NEWT - EU'!$G$29</f>
        <v>1022.638583357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2022-11-20T17:28:56Z</dcterms:created>
  <dcterms:modified xsi:type="dcterms:W3CDTF">2022-11-20T17:28:56Z</dcterms:modified>
</cp:coreProperties>
</file>