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BF2C19FE-1966-43F3-A770-A42946E05D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J23" i="5"/>
  <c r="I23" i="5"/>
  <c r="H23" i="5"/>
  <c r="G23" i="5"/>
  <c r="J22" i="5"/>
  <c r="H22" i="5"/>
  <c r="J20" i="5"/>
  <c r="H20" i="5"/>
  <c r="J19" i="5"/>
  <c r="H19" i="5"/>
  <c r="J18" i="5"/>
  <c r="H18" i="5"/>
  <c r="J15" i="5"/>
  <c r="H15" i="5"/>
  <c r="J14" i="5"/>
  <c r="H14" i="5"/>
  <c r="K13" i="5"/>
  <c r="J13" i="5"/>
  <c r="I13" i="5"/>
  <c r="H13" i="5"/>
  <c r="G13" i="5"/>
  <c r="J10" i="5"/>
  <c r="H10" i="5"/>
  <c r="J9" i="5"/>
  <c r="H9" i="5"/>
  <c r="K8" i="5"/>
  <c r="J8" i="5"/>
  <c r="I8" i="5"/>
  <c r="H8" i="5"/>
  <c r="G8" i="5"/>
  <c r="J7" i="5"/>
  <c r="H7" i="5"/>
  <c r="J5" i="5"/>
  <c r="H5" i="5"/>
  <c r="J29" i="2"/>
  <c r="H29" i="2"/>
  <c r="J28" i="2"/>
  <c r="H28" i="2"/>
  <c r="J27" i="2"/>
  <c r="H27" i="2"/>
  <c r="J26" i="2"/>
  <c r="H26" i="2"/>
  <c r="J23" i="2"/>
  <c r="I23" i="2"/>
  <c r="H23" i="2"/>
  <c r="G23" i="2"/>
  <c r="J22" i="2"/>
  <c r="H22" i="2"/>
  <c r="J20" i="2"/>
  <c r="H20" i="2"/>
  <c r="J19" i="2"/>
  <c r="H19" i="2"/>
  <c r="J18" i="2"/>
  <c r="H18" i="2"/>
  <c r="J15" i="2"/>
  <c r="H15" i="2"/>
  <c r="J14" i="2"/>
  <c r="H14" i="2"/>
  <c r="K13" i="2"/>
  <c r="J13" i="2"/>
  <c r="I13" i="2"/>
  <c r="H13" i="2"/>
  <c r="G13" i="2"/>
  <c r="J10" i="2"/>
  <c r="H10" i="2"/>
  <c r="J9" i="2"/>
  <c r="H9" i="2"/>
  <c r="K8" i="2"/>
  <c r="J8" i="2"/>
  <c r="I8" i="2"/>
  <c r="H8" i="2"/>
  <c r="G8" i="2"/>
  <c r="J7" i="2"/>
  <c r="H7" i="2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<sst xmlns="http://schemas.openxmlformats.org/spreadsheetml/2006/main" count="82" uniqueCount="45">
  <si>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22 November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</si>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</sst>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13927052.297043368</c:v>
                </c:pt>
                <c:pt idx="1">
                  <c:v>316121.59391397424</c:v>
                </c:pt>
                <c:pt idx="2">
                  <c:v>343308.34556932998</c:v>
                </c:pt>
                <c:pt idx="3">
                  <c:v>136.61138336100001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DF8-453A-9ABE-979417C2F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474590</c:v>
                </c:pt>
                <c:pt idx="1">
                  <c:v>21071</c:v>
                </c:pt>
                <c:pt idx="2">
                  <c:v>873115</c:v>
                </c:pt>
                <c:pt idx="3">
                  <c:v>3140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3C6-4A6A-AF89-A86ED511F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5797754.8884784551</c:v>
                </c:pt>
                <c:pt idx="1">
                  <c:v>1764596.5827382519</c:v>
                </c:pt>
                <c:pt idx="2">
                  <c:v>79808.681159867003</c:v>
                </c:pt>
                <c:pt idx="3">
                  <c:v>6601013.738580768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0D7-4ED0-A424-0B1FC125E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5531024.5178175978</c:v>
                </c:pt>
                <c:pt idx="1">
                  <c:v>8705155.4077458717</c:v>
                </c:pt>
                <c:pt idx="2">
                  <c:v>5002.8238292409997</c:v>
                </c:pt>
                <c:pt idx="3">
                  <c:v>1991.1415646319999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082-42A3-B52A-9AB7E5F4C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14586618.847910032</v>
      </c>
      <c r="H4" s="5"/>
      <c r="I4" s="1">
        <v>1371916</v>
      </c>
      <c r="J4" s="5"/>
      <c r="K4" s="3">
        <v>1410245.510100337</v>
      </c>
    </row>
    <row r="5" spans="1:11" x14ac:dyDescent="0.25">
      <c r="E5" s="6" t="s">
        <v>7</v>
      </c>
      <c r="F5" s="6"/>
      <c r="G5" s="2">
        <v>14243173.890957342</v>
      </c>
      <c r="H5" s="4">
        <f>G5/G4</f>
        <v>0.97645479322290663</v>
      </c>
      <c r="I5">
        <v>495661</v>
      </c>
      <c r="J5" s="4">
        <f>I5/I4</f>
        <v>0.36129107029876467</v>
      </c>
      <c r="K5" s="2">
        <v>1186948.1982942361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13927052.297043368</v>
      </c>
      <c r="H7" s="4">
        <f>G7/G5</f>
        <v>0.97780539672308064</v>
      </c>
      <c r="I7">
        <v>474590</v>
      </c>
      <c r="J7" s="4">
        <f>I7/I5</f>
        <v>0.95748909032584772</v>
      </c>
      <c r="K7" s="2">
        <v>875008.501355457</v>
      </c>
    </row>
    <row r="8" spans="1:11" x14ac:dyDescent="0.25">
      <c r="F8" t="s">
        <v>10</v>
      </c>
      <c r="G8" s="2">
        <f>G5-G7</f>
        <v>316121.59391397424</v>
      </c>
      <c r="H8" s="4">
        <f>1-H7</f>
        <v>2.2194603276919356E-2</v>
      </c>
      <c r="I8">
        <f>I5-I7</f>
        <v>21071</v>
      </c>
      <c r="J8" s="4">
        <f>1-J7</f>
        <v>4.2510909674152275E-2</v>
      </c>
      <c r="K8" s="2">
        <f>K5-K7</f>
        <v>311939.69693877909</v>
      </c>
    </row>
    <row r="9" spans="1:11" x14ac:dyDescent="0.25">
      <c r="E9" s="6" t="s">
        <v>11</v>
      </c>
      <c r="F9" s="6"/>
      <c r="G9" s="2">
        <v>343308.34556932998</v>
      </c>
      <c r="H9" s="4">
        <f>1-H5-H10</f>
        <v>2.3535841249359677E-2</v>
      </c>
      <c r="I9">
        <v>873115</v>
      </c>
      <c r="J9" s="4">
        <f>1-J5-J10</f>
        <v>0.63642015983485878</v>
      </c>
      <c r="K9" s="2">
        <v>223004.37965525599</v>
      </c>
    </row>
    <row r="10" spans="1:11" x14ac:dyDescent="0.25">
      <c r="E10" s="6" t="s">
        <v>12</v>
      </c>
      <c r="F10" s="6"/>
      <c r="G10" s="2">
        <v>136.61138336100001</v>
      </c>
      <c r="H10" s="4">
        <f>G10/G4</f>
        <v>9.3655277336991402E-6</v>
      </c>
      <c r="I10">
        <v>3140</v>
      </c>
      <c r="J10" s="4">
        <f>I10/I4</f>
        <v>2.2887698663766587E-3</v>
      </c>
      <c r="K10" s="2">
        <v>292.93215084500002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7003357.038470665</v>
      </c>
      <c r="H13" s="5">
        <f>G13/G5</f>
        <v>0.49169918812245439</v>
      </c>
      <c r="I13" s="1">
        <f>I14+I15</f>
        <v>293091</v>
      </c>
      <c r="J13" s="5">
        <f>I13/I5</f>
        <v>0.59131341784001568</v>
      </c>
      <c r="K13" s="3">
        <f>K14+K15</f>
        <v>-2067.8544574140001</v>
      </c>
    </row>
    <row r="14" spans="1:11" x14ac:dyDescent="0.25">
      <c r="E14" s="6" t="s">
        <v>15</v>
      </c>
      <c r="F14" s="6"/>
      <c r="G14" s="2">
        <v>6967430.6407830147</v>
      </c>
      <c r="H14" s="4">
        <f>G14/G7</f>
        <v>0.50028035309827623</v>
      </c>
      <c r="I14">
        <v>290128</v>
      </c>
      <c r="J14" s="4">
        <f>I14/I7</f>
        <v>0.61132345814281797</v>
      </c>
      <c r="K14" s="2">
        <v>-4850.4117840600002</v>
      </c>
    </row>
    <row r="15" spans="1:11" x14ac:dyDescent="0.25">
      <c r="E15" s="6" t="s">
        <v>16</v>
      </c>
      <c r="F15" s="6"/>
      <c r="G15" s="2">
        <v>35926.397687650002</v>
      </c>
      <c r="H15" s="4">
        <f>G15/G8</f>
        <v>0.11364740144080954</v>
      </c>
      <c r="I15">
        <v>2963</v>
      </c>
      <c r="J15" s="4">
        <f>I15/I8</f>
        <v>0.14061980921645864</v>
      </c>
      <c r="K15" s="2">
        <v>2782.5573266460001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5797754.8884784551</v>
      </c>
      <c r="H18" s="4">
        <f>G18/G5</f>
        <v>0.40705498176634031</v>
      </c>
      <c r="I18">
        <v>260374</v>
      </c>
      <c r="J18" s="4">
        <f>I18/I5</f>
        <v>0.52530661076824681</v>
      </c>
      <c r="K18" s="2">
        <v>-10119.05926502</v>
      </c>
    </row>
    <row r="19" spans="2:11" x14ac:dyDescent="0.25">
      <c r="E19" s="6" t="s">
        <v>20</v>
      </c>
      <c r="F19" s="6"/>
      <c r="G19" s="2">
        <v>1764596.5827382519</v>
      </c>
      <c r="H19" s="4">
        <f>G19/G5</f>
        <v>0.12389068589961912</v>
      </c>
      <c r="I19">
        <v>31428</v>
      </c>
      <c r="J19" s="4">
        <f>I19/I5</f>
        <v>6.3406239345036225E-2</v>
      </c>
      <c r="K19" s="2">
        <v>90989.558473850004</v>
      </c>
    </row>
    <row r="20" spans="2:11" x14ac:dyDescent="0.25">
      <c r="E20" s="6" t="s">
        <v>21</v>
      </c>
      <c r="F20" s="6"/>
      <c r="G20" s="2">
        <v>6680822.419740635</v>
      </c>
      <c r="H20" s="4">
        <f>1-H18-H19</f>
        <v>0.46905433233404065</v>
      </c>
      <c r="I20">
        <v>203859</v>
      </c>
      <c r="J20" s="4">
        <f>1-J18-J19</f>
        <v>0.411287149886717</v>
      </c>
      <c r="K20" s="2">
        <v>1106077.699085406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79808.681159867003</v>
      </c>
      <c r="H22" s="4">
        <f>G22/G20</f>
        <v>1.1945936614636939E-2</v>
      </c>
      <c r="I22">
        <v>9787</v>
      </c>
      <c r="J22" s="4">
        <f>I22/I20</f>
        <v>4.8008672661005891E-2</v>
      </c>
      <c r="K22" s="2">
        <v>63266.097474816001</v>
      </c>
    </row>
    <row r="23" spans="2:11" x14ac:dyDescent="0.25">
      <c r="F23" t="s">
        <v>24</v>
      </c>
      <c r="G23" s="2">
        <f>G20-G22</f>
        <v>6601013.738580768</v>
      </c>
      <c r="H23" s="4">
        <f>1-H22</f>
        <v>0.98805406338536306</v>
      </c>
      <c r="I23">
        <f>I20-I22</f>
        <v>194072</v>
      </c>
      <c r="J23" s="4">
        <f>1-J22</f>
        <v>0.95199132733899416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5531024.5178175978</v>
      </c>
      <c r="H26" s="4">
        <f>G26/G5</f>
        <v>0.38832809036538657</v>
      </c>
      <c r="I26">
        <v>247451</v>
      </c>
      <c r="J26" s="4">
        <f>I26/I5</f>
        <v>0.49923435573910396</v>
      </c>
      <c r="K26" s="2">
        <v>133667.67969608001</v>
      </c>
    </row>
    <row r="27" spans="2:11" x14ac:dyDescent="0.25">
      <c r="E27" s="6" t="s">
        <v>27</v>
      </c>
      <c r="F27" s="6"/>
      <c r="G27" s="2">
        <v>8705155.4077458717</v>
      </c>
      <c r="H27" s="4">
        <f>G27/G5</f>
        <v>0.61118086982512876</v>
      </c>
      <c r="I27">
        <v>248055</v>
      </c>
      <c r="J27" s="4">
        <f>I27/I5</f>
        <v>0.50045293053114936</v>
      </c>
      <c r="K27" s="2">
        <v>1053224.0282318459</v>
      </c>
    </row>
    <row r="28" spans="2:11" x14ac:dyDescent="0.25">
      <c r="E28" s="6" t="s">
        <v>28</v>
      </c>
      <c r="F28" s="6"/>
      <c r="G28" s="2">
        <v>5002.8238292409997</v>
      </c>
      <c r="H28" s="4">
        <f>G28/G5</f>
        <v>3.5124361097754872E-4</v>
      </c>
      <c r="I28">
        <v>117</v>
      </c>
      <c r="J28" s="4">
        <f>I28/I5</f>
        <v>2.3604842826044413E-4</v>
      </c>
      <c r="K28" s="2">
        <v>0</v>
      </c>
    </row>
    <row r="29" spans="2:11" x14ac:dyDescent="0.25">
      <c r="E29" s="6" t="s">
        <v>29</v>
      </c>
      <c r="F29" s="6"/>
      <c r="G29" s="2">
        <v>1991.1415646319999</v>
      </c>
      <c r="H29" s="4">
        <f>G29/G5</f>
        <v>1.3979619850714096E-4</v>
      </c>
      <c r="I29">
        <v>38</v>
      </c>
      <c r="J29" s="4">
        <f>I29/I5</f>
        <v>7.6665301486298097E-5</v>
      </c>
      <c r="K29" s="2">
        <v>56.490366309999999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16245579.591666805</v>
      </c>
      <c r="H4" s="5"/>
      <c r="I4" s="1">
        <v>2411602</v>
      </c>
      <c r="J4" s="5"/>
      <c r="K4" s="3">
        <v>166262889.81887645</v>
      </c>
    </row>
    <row r="5" spans="1:11" x14ac:dyDescent="0.25">
      <c r="E5" s="6" t="s">
        <v>7</v>
      </c>
      <c r="F5" s="6"/>
      <c r="G5" s="2">
        <v>13730283.746115634</v>
      </c>
      <c r="H5" s="4">
        <f>G5/G4</f>
        <v>0.84517044582137313</v>
      </c>
      <c r="I5">
        <v>446349</v>
      </c>
      <c r="J5" s="4">
        <f>I5/I4</f>
        <v>0.18508402298555068</v>
      </c>
      <c r="K5" s="2">
        <v>23295222.629239462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13036661.758578949</v>
      </c>
      <c r="H7" s="4">
        <f>G7/G5</f>
        <v>0.94948232677763011</v>
      </c>
      <c r="I7">
        <v>420622</v>
      </c>
      <c r="J7" s="4">
        <f>I7/I5</f>
        <v>0.94236124646857056</v>
      </c>
      <c r="K7" s="2">
        <v>22964773.130835131</v>
      </c>
    </row>
    <row r="8" spans="1:11" x14ac:dyDescent="0.25">
      <c r="F8" t="s">
        <v>10</v>
      </c>
      <c r="G8" s="2">
        <f>G5-G7</f>
        <v>693621.98753668554</v>
      </c>
      <c r="H8" s="4">
        <f>1-H7</f>
        <v>5.0517673222369885E-2</v>
      </c>
      <c r="I8">
        <f>I5-I7</f>
        <v>25727</v>
      </c>
      <c r="J8" s="4">
        <f>1-J7</f>
        <v>5.7638753531429443E-2</v>
      </c>
      <c r="K8" s="2">
        <f>K5-K7</f>
        <v>330449.49840433151</v>
      </c>
    </row>
    <row r="9" spans="1:11" x14ac:dyDescent="0.25">
      <c r="E9" s="6" t="s">
        <v>11</v>
      </c>
      <c r="F9" s="6"/>
      <c r="G9" s="2">
        <v>2381038.4536849558</v>
      </c>
      <c r="H9" s="4">
        <f>1-H5-H10</f>
        <v>0.14656531275168008</v>
      </c>
      <c r="I9">
        <v>1390258</v>
      </c>
      <c r="J9" s="4">
        <f>1-J5-J10</f>
        <v>0.57648733082822123</v>
      </c>
      <c r="K9" s="2">
        <v>142190467.04848561</v>
      </c>
    </row>
    <row r="10" spans="1:11" x14ac:dyDescent="0.25">
      <c r="E10" s="6" t="s">
        <v>12</v>
      </c>
      <c r="F10" s="6"/>
      <c r="G10" s="2">
        <v>134257.39186621399</v>
      </c>
      <c r="H10" s="4">
        <f>G10/G4</f>
        <v>8.264241426946782E-3</v>
      </c>
      <c r="I10">
        <v>574995</v>
      </c>
      <c r="J10" s="4">
        <f>I10/I4</f>
        <v>0.23842864618622808</v>
      </c>
      <c r="K10" s="2">
        <v>777200.14115138794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5774394.060334444</v>
      </c>
      <c r="H13" s="5">
        <f>G13/G5</f>
        <v>0.42055897511717838</v>
      </c>
      <c r="I13" s="1">
        <f>I14+I15</f>
        <v>178266</v>
      </c>
      <c r="J13" s="5">
        <f>I13/I5</f>
        <v>0.39938702674364679</v>
      </c>
      <c r="K13" s="3">
        <f>K14+K15</f>
        <v>7281559.0478006713</v>
      </c>
    </row>
    <row r="14" spans="1:11" x14ac:dyDescent="0.25">
      <c r="E14" s="6" t="s">
        <v>15</v>
      </c>
      <c r="F14" s="6"/>
      <c r="G14" s="2">
        <v>5727610.9607036253</v>
      </c>
      <c r="H14" s="4">
        <f>G14/G7</f>
        <v>0.43934644211617246</v>
      </c>
      <c r="I14">
        <v>176251</v>
      </c>
      <c r="J14" s="4">
        <f>I14/I7</f>
        <v>0.41902468249402075</v>
      </c>
      <c r="K14" s="2">
        <v>7271040.8532938994</v>
      </c>
    </row>
    <row r="15" spans="1:11" x14ac:dyDescent="0.25">
      <c r="E15" s="6" t="s">
        <v>16</v>
      </c>
      <c r="F15" s="6"/>
      <c r="G15" s="2">
        <v>46783.099630819001</v>
      </c>
      <c r="H15" s="4">
        <f>G15/G8</f>
        <v>6.7447544154364991E-2</v>
      </c>
      <c r="I15">
        <v>2015</v>
      </c>
      <c r="J15" s="4">
        <f>I15/I8</f>
        <v>7.8322385042950984E-2</v>
      </c>
      <c r="K15" s="2">
        <v>10518.194506772001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5189726.200737386</v>
      </c>
      <c r="H18" s="4">
        <f>G18/G5</f>
        <v>0.37797661699493906</v>
      </c>
      <c r="I18">
        <v>174102</v>
      </c>
      <c r="J18" s="4">
        <f>I18/I5</f>
        <v>0.390058003938622</v>
      </c>
      <c r="K18" s="2">
        <v>5963705.2824640963</v>
      </c>
    </row>
    <row r="19" spans="2:11" x14ac:dyDescent="0.25">
      <c r="E19" s="6" t="s">
        <v>20</v>
      </c>
      <c r="F19" s="6"/>
      <c r="G19" s="2">
        <v>1304807.5084503971</v>
      </c>
      <c r="H19" s="4">
        <f>G19/G5</f>
        <v>9.503135787849494E-2</v>
      </c>
      <c r="I19">
        <v>30021</v>
      </c>
      <c r="J19" s="4">
        <f>I19/I5</f>
        <v>6.7259028249195135E-2</v>
      </c>
      <c r="K19" s="2">
        <v>4595076.0960629433</v>
      </c>
    </row>
    <row r="20" spans="2:11" x14ac:dyDescent="0.25">
      <c r="E20" s="6" t="s">
        <v>21</v>
      </c>
      <c r="F20" s="6"/>
      <c r="G20" s="2">
        <v>7235750.0369278509</v>
      </c>
      <c r="H20" s="4">
        <f>1-H18-H19</f>
        <v>0.52699202512656607</v>
      </c>
      <c r="I20">
        <v>242189</v>
      </c>
      <c r="J20" s="4">
        <f>1-J18-J19</f>
        <v>0.54268296781218284</v>
      </c>
      <c r="K20" s="2">
        <v>12711097.510696016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317466.382240573</v>
      </c>
      <c r="H22" s="4">
        <f>G22/G20</f>
        <v>4.3874702777234501E-2</v>
      </c>
      <c r="I22">
        <v>23961</v>
      </c>
      <c r="J22" s="4">
        <f>I22/I20</f>
        <v>9.8935129175974135E-2</v>
      </c>
      <c r="K22" s="2">
        <v>4483638.1681576166</v>
      </c>
    </row>
    <row r="23" spans="2:11" x14ac:dyDescent="0.25">
      <c r="F23" t="s">
        <v>24</v>
      </c>
      <c r="G23" s="2">
        <f>G20-G22</f>
        <v>6918283.654687278</v>
      </c>
      <c r="H23" s="4">
        <f>1-H22</f>
        <v>0.95612529722276551</v>
      </c>
      <c r="I23">
        <f>I20-I22</f>
        <v>218228</v>
      </c>
      <c r="J23" s="4">
        <f>1-J22</f>
        <v>0.90106487082402587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6827557.7511798264</v>
      </c>
      <c r="H26" s="4">
        <f>G26/G5</f>
        <v>0.49726268425525993</v>
      </c>
      <c r="I26">
        <v>236864</v>
      </c>
      <c r="J26" s="4">
        <f>I26/I5</f>
        <v>0.53066994661128397</v>
      </c>
      <c r="K26" s="2">
        <v>17200570.951673076</v>
      </c>
    </row>
    <row r="27" spans="2:11" x14ac:dyDescent="0.25">
      <c r="E27" s="6" t="s">
        <v>27</v>
      </c>
      <c r="F27" s="6"/>
      <c r="G27" s="2">
        <v>6861730.5830614911</v>
      </c>
      <c r="H27" s="4">
        <f>G27/G5</f>
        <v>0.49975154992719717</v>
      </c>
      <c r="I27">
        <v>208311</v>
      </c>
      <c r="J27" s="4">
        <f>I27/I5</f>
        <v>0.46669982457673254</v>
      </c>
      <c r="K27" s="2">
        <v>6078151.7799308579</v>
      </c>
    </row>
    <row r="28" spans="2:11" x14ac:dyDescent="0.25">
      <c r="E28" s="6" t="s">
        <v>28</v>
      </c>
      <c r="F28" s="6"/>
      <c r="G28" s="2">
        <v>35987.834758197001</v>
      </c>
      <c r="H28" s="4">
        <f>G28/G5</f>
        <v>2.6210554292716739E-3</v>
      </c>
      <c r="I28">
        <v>988</v>
      </c>
      <c r="J28" s="4">
        <f>I28/I5</f>
        <v>2.2135145368310447E-3</v>
      </c>
      <c r="K28" s="2">
        <v>11980.014440239</v>
      </c>
    </row>
    <row r="29" spans="2:11" x14ac:dyDescent="0.25">
      <c r="E29" s="6" t="s">
        <v>29</v>
      </c>
      <c r="F29" s="6"/>
      <c r="G29" s="2">
        <v>5007.57711612</v>
      </c>
      <c r="H29" s="4">
        <f>G29/G5</f>
        <v>3.6471038827123062E-4</v>
      </c>
      <c r="I29">
        <v>177</v>
      </c>
      <c r="J29" s="4">
        <f>I29/I5</f>
        <v>3.9655068119341593E-4</v>
      </c>
      <c r="K29" s="2">
        <v>4519.883195294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13927052.297043368</v>
      </c>
    </row>
    <row r="3" spans="1:2" x14ac:dyDescent="0.25">
      <c r="A3" t="s">
        <v>32</v>
      </c>
      <c r="B3">
        <f>'NEWT - EU'!$G$8</f>
        <v>316121.59391397424</v>
      </c>
    </row>
    <row r="4" spans="1:2" x14ac:dyDescent="0.25">
      <c r="A4" t="s">
        <v>33</v>
      </c>
      <c r="B4">
        <f>'NEWT - EU'!$G$9</f>
        <v>343308.34556932998</v>
      </c>
    </row>
    <row r="5" spans="1:2" x14ac:dyDescent="0.25">
      <c r="A5" t="s">
        <v>34</v>
      </c>
      <c r="B5">
        <f>'NEWT - EU'!$G$10</f>
        <v>136.61138336100001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474590</v>
      </c>
    </row>
    <row r="16" spans="1:2" x14ac:dyDescent="0.25">
      <c r="A16" t="s">
        <v>32</v>
      </c>
      <c r="B16">
        <f>'NEWT - EU'!$I$8</f>
        <v>21071</v>
      </c>
    </row>
    <row r="17" spans="1:2" x14ac:dyDescent="0.25">
      <c r="A17" t="s">
        <v>33</v>
      </c>
      <c r="B17">
        <f>'NEWT - EU'!$I$9</f>
        <v>873115</v>
      </c>
    </row>
    <row r="18" spans="1:2" x14ac:dyDescent="0.25">
      <c r="A18" t="s">
        <v>34</v>
      </c>
      <c r="B18">
        <f>'NEWT - EU'!$I$10</f>
        <v>3140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5797754.8884784551</v>
      </c>
    </row>
    <row r="28" spans="1:2" x14ac:dyDescent="0.25">
      <c r="A28" t="s">
        <v>37</v>
      </c>
      <c r="B28">
        <f>'NEWT - EU'!$G$19</f>
        <v>1764596.5827382519</v>
      </c>
    </row>
    <row r="29" spans="1:2" x14ac:dyDescent="0.25">
      <c r="A29" t="s">
        <v>38</v>
      </c>
      <c r="B29">
        <f>'NEWT - EU'!$G$22</f>
        <v>79808.681159867003</v>
      </c>
    </row>
    <row r="30" spans="1:2" x14ac:dyDescent="0.25">
      <c r="A30" t="s">
        <v>39</v>
      </c>
      <c r="B30">
        <f>'NEWT - EU'!$G$23</f>
        <v>6601013.738580768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5531024.5178175978</v>
      </c>
    </row>
    <row r="41" spans="1:2" x14ac:dyDescent="0.25">
      <c r="A41" t="s">
        <v>42</v>
      </c>
      <c r="B41">
        <f>'NEWT - EU'!$G$27</f>
        <v>8705155.4077458717</v>
      </c>
    </row>
    <row r="42" spans="1:2" x14ac:dyDescent="0.25">
      <c r="A42" t="s">
        <v>43</v>
      </c>
      <c r="B42">
        <f>'NEWT - EU'!$G$28</f>
        <v>5002.8238292409997</v>
      </c>
    </row>
    <row r="43" spans="1:2" x14ac:dyDescent="0.25">
      <c r="A43" t="s">
        <v>44</v>
      </c>
      <c r="B43">
        <f>'NEWT - EU'!$G$29</f>
        <v>1991.1415646319999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2024-12-03T10:39:18Z</dcterms:created>
  <dcterms:modified xsi:type="dcterms:W3CDTF">2024-12-03T10:39:18Z</dcterms:modified>
</cp:coreProperties>
</file>