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BB397DE6-B41E-4181-9620-3DE9DB2F0564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G8" i="5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<sst xmlns="http://schemas.openxmlformats.org/spreadsheetml/2006/main" count="83" uniqueCount="46">
  <si>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21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</si>
  <si>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</si>
  <si>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</si>
  <si>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</si>
  <si>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</si>
  <si>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</si>
  <si>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</si>
  <si>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</si>
  <si>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</si>
  <si>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</si>
  <si>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</si>
  <si>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</si>
  <si>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</si>
  <si>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</si>
  <si>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</si>
  <si>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</si>
  <si>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</si>
  <si>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</si>
  <si>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</si>
  <si>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</si>
  <si>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</si>
  <si>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</si>
  <si>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</si>
  <si>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</si>
  <si>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</si>
  <si>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</si>
  <si>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</si>
  <si>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</si>
  <si>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</si>
  <si>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</si>
  <si>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</si>
  <si>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</si>
  <si>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</si>
  <si>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</si>
  <si>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</si>
  <si>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</si>
  <si>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</si>
  <si>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</si>
  <si>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</si>
  <si>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</si>
  <si>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</si>
  <si>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</si>
  <si>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</si>
  <si>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</si>
  <si>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</si>
  <si>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21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</si>
</sst>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10322325.297885029</c:v>
                </c:pt>
                <c:pt idx="1">
                  <c:v>885006.31737725995</c:v>
                </c:pt>
                <c:pt idx="2">
                  <c:v>331031.29230615299</c:v>
                </c:pt>
                <c:pt idx="3">
                  <c:v>85.290440669000006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94-411C-BA4E-A3B5C8D4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389282</c:v>
                </c:pt>
                <c:pt idx="1">
                  <c:v>41626</c:v>
                </c:pt>
                <c:pt idx="2">
                  <c:v>902601</c:v>
                </c:pt>
                <c:pt idx="3">
                  <c:v>1819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01-43E8-AFD6-8F36C853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5965862.9451793274</c:v>
                </c:pt>
                <c:pt idx="1">
                  <c:v>774762.80106029601</c:v>
                </c:pt>
                <c:pt idx="2">
                  <c:v>296256.77171366097</c:v>
                </c:pt>
                <c:pt idx="3">
                  <c:v>4170449.0973090027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11-4A6A-A6E0-0FDC5770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5457265.545359673</c:v>
                </c:pt>
                <c:pt idx="1">
                  <c:v>5741115.8734610751</c:v>
                </c:pt>
                <c:pt idx="2">
                  <c:v>7370.4957392770002</c:v>
                </c:pt>
                <c:pt idx="3">
                  <c:v>1579.700702262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E6-41D4-AC3C-CE98E7593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11538448.198009107</v>
      </c>
      <c r="H4" s="5"/>
      <c r="I4" s="1">
        <v>1335328</v>
      </c>
      <c r="J4" s="5"/>
      <c r="K4" s="3">
        <v>1868258.003165941</v>
      </c>
    </row>
    <row r="5" spans="1:11" x14ac:dyDescent="0.3">
      <c r="E5" s="6" t="s">
        <v>7</v>
      </c>
      <c r="F5" s="6"/>
      <c r="G5" s="2">
        <v>11207331.615262289</v>
      </c>
      <c r="H5" s="4">
        <f>G5/G4</f>
        <v>0.97130319631681916</v>
      </c>
      <c r="I5">
        <v>430908</v>
      </c>
      <c r="J5" s="4">
        <f>I5/I4</f>
        <v>0.32269824342783199</v>
      </c>
      <c r="K5" s="2">
        <v>1803732.967946355</v>
      </c>
    </row>
    <row r="6" spans="1:11" x14ac:dyDescent="0.3">
      <c r="F6" t="s">
        <v>8</v>
      </c>
    </row>
    <row r="7" spans="1:11" x14ac:dyDescent="0.3">
      <c r="F7" t="s">
        <v>9</v>
      </c>
      <c r="G7" s="2">
        <v>10322325.297885029</v>
      </c>
      <c r="H7" s="4">
        <f>G7/G5</f>
        <v>0.92103327109799737</v>
      </c>
      <c r="I7">
        <v>389282</v>
      </c>
      <c r="J7" s="4">
        <f>I7/I5</f>
        <v>0.90339933350042234</v>
      </c>
      <c r="K7" s="2">
        <v>1547909.7356480721</v>
      </c>
    </row>
    <row r="8" spans="1:11" x14ac:dyDescent="0.3">
      <c r="F8" t="s">
        <v>10</v>
      </c>
      <c r="G8" s="2">
        <f>G5-G7</f>
        <v>885006.31737725995</v>
      </c>
      <c r="H8" s="4">
        <f>1-H7</f>
        <v>7.8966728902002625E-2</v>
      </c>
      <c r="I8">
        <f>I5-I7</f>
        <v>41626</v>
      </c>
      <c r="J8" s="4">
        <f>1-J7</f>
        <v>9.6600666499577659E-2</v>
      </c>
      <c r="K8" s="2">
        <f>K5-K7</f>
        <v>255823.23229828291</v>
      </c>
    </row>
    <row r="9" spans="1:11" x14ac:dyDescent="0.3">
      <c r="E9" s="6" t="s">
        <v>11</v>
      </c>
      <c r="F9" s="6"/>
      <c r="G9" s="2">
        <v>331031.29230615299</v>
      </c>
      <c r="H9" s="4">
        <f>1-H5-H10</f>
        <v>2.8689411836443274E-2</v>
      </c>
      <c r="I9">
        <v>902601</v>
      </c>
      <c r="J9" s="4">
        <f>1-J5-J10</f>
        <v>0.67593954444151538</v>
      </c>
      <c r="K9" s="2">
        <v>64259.450986549004</v>
      </c>
    </row>
    <row r="10" spans="1:11" x14ac:dyDescent="0.3">
      <c r="E10" s="6" t="s">
        <v>12</v>
      </c>
      <c r="F10" s="6"/>
      <c r="G10" s="2">
        <v>85.290440669000006</v>
      </c>
      <c r="H10" s="4">
        <f>G10/G4</f>
        <v>7.3918467375635816E-6</v>
      </c>
      <c r="I10">
        <v>1819</v>
      </c>
      <c r="J10" s="4">
        <f>I10/I4</f>
        <v>1.3622121306525437E-3</v>
      </c>
      <c r="K10" s="2">
        <v>265.58423303699999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6709987.262651314</v>
      </c>
      <c r="H13" s="5">
        <f>G13/G5</f>
        <v>0.59871408226321843</v>
      </c>
      <c r="I13" s="1">
        <f>I14+I15</f>
        <v>277774</v>
      </c>
      <c r="J13" s="5">
        <f>I13/I5</f>
        <v>0.64462483871267184</v>
      </c>
      <c r="K13" s="3">
        <f>K14+K15</f>
        <v>452617.66331071698</v>
      </c>
    </row>
    <row r="14" spans="1:11" x14ac:dyDescent="0.3">
      <c r="E14" s="6" t="s">
        <v>15</v>
      </c>
      <c r="F14" s="6"/>
      <c r="G14" s="2">
        <v>6133460.9930474292</v>
      </c>
      <c r="H14" s="4">
        <f>G14/G7</f>
        <v>0.59419373213360482</v>
      </c>
      <c r="I14">
        <v>250977</v>
      </c>
      <c r="J14" s="4">
        <f>I14/I7</f>
        <v>0.64471771106806885</v>
      </c>
      <c r="K14" s="2">
        <v>440298.94094728498</v>
      </c>
    </row>
    <row r="15" spans="1:11" x14ac:dyDescent="0.3">
      <c r="E15" s="6" t="s">
        <v>16</v>
      </c>
      <c r="F15" s="6"/>
      <c r="G15" s="2">
        <v>576526.26960388501</v>
      </c>
      <c r="H15" s="4">
        <f>G15/G8</f>
        <v>0.65143746240415112</v>
      </c>
      <c r="I15">
        <v>26797</v>
      </c>
      <c r="J15" s="4">
        <f>I15/I8</f>
        <v>0.64375630615480706</v>
      </c>
      <c r="K15" s="2">
        <v>12318.722363432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5965862.9451793274</v>
      </c>
      <c r="H18" s="4">
        <f>G18/G5</f>
        <v>0.53231787458264712</v>
      </c>
      <c r="I18">
        <v>260273</v>
      </c>
      <c r="J18" s="4">
        <f>I18/I5</f>
        <v>0.60401060087071945</v>
      </c>
      <c r="K18" s="2">
        <v>248824.19275472499</v>
      </c>
    </row>
    <row r="19" spans="2:11" x14ac:dyDescent="0.3">
      <c r="E19" s="6" t="s">
        <v>20</v>
      </c>
      <c r="F19" s="6"/>
      <c r="G19" s="2">
        <v>774762.80106029601</v>
      </c>
      <c r="H19" s="4">
        <f>G19/G5</f>
        <v>6.9129997010636685E-2</v>
      </c>
      <c r="I19">
        <v>17148</v>
      </c>
      <c r="J19" s="4">
        <f>I19/I5</f>
        <v>3.9795037455791028E-2</v>
      </c>
      <c r="K19" s="2">
        <v>181923.598179091</v>
      </c>
    </row>
    <row r="20" spans="2:11" x14ac:dyDescent="0.3">
      <c r="E20" s="6" t="s">
        <v>21</v>
      </c>
      <c r="F20" s="6"/>
      <c r="G20" s="2">
        <v>4466705.8690226637</v>
      </c>
      <c r="H20" s="4">
        <f>1-H18-H19</f>
        <v>0.39855212840671617</v>
      </c>
      <c r="I20">
        <v>153487</v>
      </c>
      <c r="J20" s="4">
        <f>1-J18-J19</f>
        <v>0.3561943616734895</v>
      </c>
      <c r="K20" s="2">
        <v>1372985.177012539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296256.77171366097</v>
      </c>
      <c r="H22" s="4">
        <f>G22/G20</f>
        <v>6.6325560804943562E-2</v>
      </c>
      <c r="I22">
        <v>14040</v>
      </c>
      <c r="J22" s="4">
        <f>I22/I20</f>
        <v>9.1473544990780975E-2</v>
      </c>
      <c r="K22" s="2">
        <v>51207.625060707003</v>
      </c>
    </row>
    <row r="23" spans="2:11" x14ac:dyDescent="0.3">
      <c r="F23" t="s">
        <v>24</v>
      </c>
      <c r="G23" s="2">
        <f>G20-G22</f>
        <v>4170449.0973090027</v>
      </c>
      <c r="H23" s="4">
        <f>1-H22</f>
        <v>0.93367443919505644</v>
      </c>
      <c r="I23">
        <f>I20-I22</f>
        <v>139447</v>
      </c>
      <c r="J23" s="4">
        <f>1-J22</f>
        <v>0.90852645500921902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5457265.545359673</v>
      </c>
      <c r="H26" s="4">
        <f>G26/G5</f>
        <v>0.48693709909751387</v>
      </c>
      <c r="I26">
        <v>232480</v>
      </c>
      <c r="J26" s="4">
        <f>I26/I5</f>
        <v>0.53951191437615453</v>
      </c>
      <c r="K26" s="2">
        <v>459610.13202705298</v>
      </c>
    </row>
    <row r="27" spans="2:11" x14ac:dyDescent="0.3">
      <c r="E27" s="6" t="s">
        <v>27</v>
      </c>
      <c r="F27" s="6"/>
      <c r="G27" s="2">
        <v>5741115.8734610751</v>
      </c>
      <c r="H27" s="4">
        <f>G27/G5</f>
        <v>0.51226429899180903</v>
      </c>
      <c r="I27">
        <v>198151</v>
      </c>
      <c r="J27" s="4">
        <f>I27/I5</f>
        <v>0.45984525699221179</v>
      </c>
      <c r="K27" s="2">
        <v>1344122.835919302</v>
      </c>
    </row>
    <row r="28" spans="2:11" x14ac:dyDescent="0.3">
      <c r="E28" s="6" t="s">
        <v>28</v>
      </c>
      <c r="F28" s="6"/>
      <c r="G28" s="2">
        <v>7370.4957392770002</v>
      </c>
      <c r="H28" s="4">
        <f>G28/G5</f>
        <v>6.5764947378194505E-4</v>
      </c>
      <c r="I28">
        <v>202</v>
      </c>
      <c r="J28" s="4">
        <f>I28/I5</f>
        <v>4.6877755808664496E-4</v>
      </c>
      <c r="K28" s="2">
        <v>0</v>
      </c>
    </row>
    <row r="29" spans="2:11" x14ac:dyDescent="0.3">
      <c r="E29" s="6" t="s">
        <v>29</v>
      </c>
      <c r="F29" s="6"/>
      <c r="G29" s="2">
        <v>1579.700702262</v>
      </c>
      <c r="H29" s="4">
        <f>G29/G5</f>
        <v>1.4095243689503603E-4</v>
      </c>
      <c r="I29">
        <v>75</v>
      </c>
      <c r="J29" s="4">
        <f>I29/I5</f>
        <v>1.7405107354702163E-4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14182808.150110601</v>
      </c>
      <c r="H4" s="5"/>
      <c r="I4" s="1">
        <v>2424782</v>
      </c>
      <c r="J4" s="5"/>
      <c r="K4" s="3">
        <v>192860634.26411426</v>
      </c>
    </row>
    <row r="5" spans="1:11" x14ac:dyDescent="0.3">
      <c r="E5" s="6" t="s">
        <v>7</v>
      </c>
      <c r="F5" s="6"/>
      <c r="G5" s="2">
        <v>12152100.766682006</v>
      </c>
      <c r="H5" s="4">
        <f>G5/G4</f>
        <v>0.85681908956705743</v>
      </c>
      <c r="I5">
        <v>459119</v>
      </c>
      <c r="J5" s="4">
        <f>I5/I4</f>
        <v>0.18934444416034102</v>
      </c>
      <c r="K5" s="2">
        <v>6573811.8220086489</v>
      </c>
    </row>
    <row r="6" spans="1:11" x14ac:dyDescent="0.3">
      <c r="F6" t="s">
        <v>8</v>
      </c>
    </row>
    <row r="7" spans="1:11" x14ac:dyDescent="0.3">
      <c r="F7" t="s">
        <v>9</v>
      </c>
      <c r="G7" s="2">
        <v>11182607.447853711</v>
      </c>
      <c r="H7" s="4">
        <f>G7/G5</f>
        <v>0.92022010535936294</v>
      </c>
      <c r="I7">
        <v>416564</v>
      </c>
      <c r="J7" s="4">
        <f>I7/I5</f>
        <v>0.90731161202215549</v>
      </c>
      <c r="K7" s="2">
        <v>5917459.7867331719</v>
      </c>
    </row>
    <row r="8" spans="1:11" x14ac:dyDescent="0.3">
      <c r="F8" t="s">
        <v>10</v>
      </c>
      <c r="G8" s="2">
        <f>G5-G7</f>
        <v>969493.31882829592</v>
      </c>
      <c r="H8" s="4">
        <f>1-H7</f>
        <v>7.9779894640637061E-2</v>
      </c>
      <c r="I8">
        <f>I5-I7</f>
        <v>42555</v>
      </c>
      <c r="J8" s="4">
        <f>1-J7</f>
        <v>9.2688387977844511E-2</v>
      </c>
      <c r="K8" s="2">
        <f>K5-K7</f>
        <v>656352.03527547698</v>
      </c>
    </row>
    <row r="9" spans="1:11" x14ac:dyDescent="0.3">
      <c r="E9" s="6" t="s">
        <v>11</v>
      </c>
      <c r="F9" s="6"/>
      <c r="G9" s="2">
        <v>1808958.1559648199</v>
      </c>
      <c r="H9" s="4">
        <f>1-H5-H10</f>
        <v>0.12754583837127581</v>
      </c>
      <c r="I9">
        <v>1552233</v>
      </c>
      <c r="J9" s="4">
        <f>1-J5-J10</f>
        <v>0.64015363030573469</v>
      </c>
      <c r="K9" s="2">
        <v>185739997.24838147</v>
      </c>
    </row>
    <row r="10" spans="1:11" x14ac:dyDescent="0.3">
      <c r="E10" s="6" t="s">
        <v>12</v>
      </c>
      <c r="F10" s="6"/>
      <c r="G10" s="2">
        <v>221749.227463774</v>
      </c>
      <c r="H10" s="4">
        <f>G10/G4</f>
        <v>1.5635072061666769E-2</v>
      </c>
      <c r="I10">
        <v>413430</v>
      </c>
      <c r="J10" s="4">
        <f>I10/I4</f>
        <v>0.17050192553392429</v>
      </c>
      <c r="K10" s="2">
        <v>546825.19372416905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4951368.0744086439</v>
      </c>
      <c r="H13" s="5">
        <f>G13/G5</f>
        <v>0.40744955703330288</v>
      </c>
      <c r="I13" s="1">
        <f>I14+I15</f>
        <v>168446</v>
      </c>
      <c r="J13" s="5">
        <f>I13/I5</f>
        <v>0.3668896299216543</v>
      </c>
      <c r="K13" s="3">
        <f>K14+K15</f>
        <v>1976200.5653826408</v>
      </c>
    </row>
    <row r="14" spans="1:11" x14ac:dyDescent="0.3">
      <c r="E14" s="6" t="s">
        <v>15</v>
      </c>
      <c r="F14" s="6"/>
      <c r="G14" s="2">
        <v>4562120.5138787087</v>
      </c>
      <c r="H14" s="4">
        <f>G14/G7</f>
        <v>0.40796572133579823</v>
      </c>
      <c r="I14">
        <v>152108</v>
      </c>
      <c r="J14" s="4">
        <f>I14/I7</f>
        <v>0.3651491727561671</v>
      </c>
      <c r="K14" s="2">
        <v>1780050.8257571219</v>
      </c>
    </row>
    <row r="15" spans="1:11" x14ac:dyDescent="0.3">
      <c r="E15" s="6" t="s">
        <v>16</v>
      </c>
      <c r="F15" s="6"/>
      <c r="G15" s="2">
        <v>389247.560529935</v>
      </c>
      <c r="H15" s="4">
        <f>G15/G8</f>
        <v>0.40149586693425526</v>
      </c>
      <c r="I15">
        <v>16338</v>
      </c>
      <c r="J15" s="4">
        <f>I15/I8</f>
        <v>0.38392668311596756</v>
      </c>
      <c r="K15" s="2">
        <v>196149.739625519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4178669.0424771942</v>
      </c>
      <c r="H18" s="4">
        <f>G18/G5</f>
        <v>0.34386392301272306</v>
      </c>
      <c r="I18">
        <v>164369</v>
      </c>
      <c r="J18" s="4">
        <f>I18/I5</f>
        <v>0.35800957921584597</v>
      </c>
      <c r="K18" s="2">
        <v>1478654.9665490261</v>
      </c>
    </row>
    <row r="19" spans="2:11" x14ac:dyDescent="0.3">
      <c r="E19" s="6" t="s">
        <v>20</v>
      </c>
      <c r="F19" s="6"/>
      <c r="G19" s="2">
        <v>595070.70272490894</v>
      </c>
      <c r="H19" s="4">
        <f>G19/G5</f>
        <v>4.8968545780696836E-2</v>
      </c>
      <c r="I19">
        <v>31604</v>
      </c>
      <c r="J19" s="4">
        <f>I19/I5</f>
        <v>6.8836184082993732E-2</v>
      </c>
      <c r="K19" s="2">
        <v>728395.06536494801</v>
      </c>
    </row>
    <row r="20" spans="2:11" x14ac:dyDescent="0.3">
      <c r="E20" s="6" t="s">
        <v>21</v>
      </c>
      <c r="F20" s="6"/>
      <c r="G20" s="2">
        <v>7378361.0214799028</v>
      </c>
      <c r="H20" s="4">
        <f>1-H18-H19</f>
        <v>0.60716753120658007</v>
      </c>
      <c r="I20">
        <v>263113</v>
      </c>
      <c r="J20" s="4">
        <f>1-J18-J19</f>
        <v>0.57315423670116028</v>
      </c>
      <c r="K20" s="2">
        <v>4359365.8535755947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383778.56315715198</v>
      </c>
      <c r="H22" s="4">
        <f>G22/G20</f>
        <v>5.2014066815095503E-2</v>
      </c>
      <c r="I22">
        <v>25559</v>
      </c>
      <c r="J22" s="4">
        <f>I22/I20</f>
        <v>9.7140772215740009E-2</v>
      </c>
      <c r="K22" s="2">
        <v>1259200.329984948</v>
      </c>
    </row>
    <row r="23" spans="2:11" x14ac:dyDescent="0.3">
      <c r="F23" t="s">
        <v>24</v>
      </c>
      <c r="G23" s="2">
        <f>G20-G22</f>
        <v>6994582.4583227504</v>
      </c>
      <c r="H23" s="4">
        <f>1-H22</f>
        <v>0.94798593318490454</v>
      </c>
      <c r="I23">
        <f>I20-I22</f>
        <v>237554</v>
      </c>
      <c r="J23" s="4">
        <f>1-J22</f>
        <v>0.90285922778425998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6067244.8558284938</v>
      </c>
      <c r="H26" s="4">
        <f>G26/G5</f>
        <v>0.49927539051217779</v>
      </c>
      <c r="I26">
        <v>231118</v>
      </c>
      <c r="J26" s="4">
        <f>I26/I5</f>
        <v>0.5033945447694389</v>
      </c>
      <c r="K26" s="2">
        <v>4463201.7666951511</v>
      </c>
    </row>
    <row r="27" spans="2:11" x14ac:dyDescent="0.3">
      <c r="E27" s="6" t="s">
        <v>27</v>
      </c>
      <c r="F27" s="6"/>
      <c r="G27" s="2">
        <v>6059755.4802724654</v>
      </c>
      <c r="H27" s="4">
        <f>G27/G5</f>
        <v>0.49865908756178073</v>
      </c>
      <c r="I27">
        <v>227132</v>
      </c>
      <c r="J27" s="4">
        <f>I27/I5</f>
        <v>0.4947126997575792</v>
      </c>
      <c r="K27" s="2">
        <v>2102737.8072729791</v>
      </c>
    </row>
    <row r="28" spans="2:11" x14ac:dyDescent="0.3">
      <c r="E28" s="6" t="s">
        <v>28</v>
      </c>
      <c r="F28" s="6"/>
      <c r="G28" s="2">
        <v>20561.616022941998</v>
      </c>
      <c r="H28" s="4">
        <f>G28/G5</f>
        <v>1.6920215210292496E-3</v>
      </c>
      <c r="I28">
        <v>650</v>
      </c>
      <c r="J28" s="4">
        <f>I28/I5</f>
        <v>1.4157549567759122E-3</v>
      </c>
      <c r="K28" s="2">
        <v>4807.348450595</v>
      </c>
    </row>
    <row r="29" spans="2:11" x14ac:dyDescent="0.3">
      <c r="E29" s="6" t="s">
        <v>29</v>
      </c>
      <c r="F29" s="6"/>
      <c r="G29" s="2">
        <v>4538.8145581050003</v>
      </c>
      <c r="H29" s="4">
        <f>G29/G5</f>
        <v>3.7350040501221682E-4</v>
      </c>
      <c r="I29">
        <v>214</v>
      </c>
      <c r="J29" s="4">
        <f>I29/I5</f>
        <v>4.6611009346160797E-4</v>
      </c>
      <c r="K29" s="2">
        <v>3064.5049964139998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S7" sqref="S7"/>
    </sheetView>
  </sheetViews>
  <sheetFormatPr defaultRowHeight="30" customHeight="1" x14ac:dyDescent="0.3"/>
  <cols>
    <col min="5" max="5" width="57.21875" customWidth="1"/>
  </cols>
  <sheetData>
    <row r="1" spans="1:5" ht="66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10322325.297885029</v>
      </c>
    </row>
    <row r="4" spans="1:5" x14ac:dyDescent="0.3">
      <c r="A4" t="s">
        <v>32</v>
      </c>
      <c r="B4">
        <f>'NEWT - EU'!$G$8</f>
        <v>885006.31737725995</v>
      </c>
    </row>
    <row r="5" spans="1:5" x14ac:dyDescent="0.3">
      <c r="A5" t="s">
        <v>33</v>
      </c>
      <c r="B5">
        <f>'NEWT - EU'!$G$9</f>
        <v>331031.29230615299</v>
      </c>
    </row>
    <row r="6" spans="1:5" x14ac:dyDescent="0.3">
      <c r="A6" t="s">
        <v>34</v>
      </c>
      <c r="B6">
        <f>'NEWT - EU'!$G$10</f>
        <v>85.290440669000006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389282</v>
      </c>
    </row>
    <row r="17" spans="1:2" x14ac:dyDescent="0.3">
      <c r="A17" t="s">
        <v>32</v>
      </c>
      <c r="B17">
        <f>'NEWT - EU'!$I$8</f>
        <v>41626</v>
      </c>
    </row>
    <row r="18" spans="1:2" x14ac:dyDescent="0.3">
      <c r="A18" t="s">
        <v>33</v>
      </c>
      <c r="B18">
        <f>'NEWT - EU'!$I$9</f>
        <v>902601</v>
      </c>
    </row>
    <row r="19" spans="1:2" x14ac:dyDescent="0.3">
      <c r="A19" t="s">
        <v>34</v>
      </c>
      <c r="B19">
        <f>'NEWT - EU'!$I$10</f>
        <v>1819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5965862.9451793274</v>
      </c>
    </row>
    <row r="29" spans="1:2" x14ac:dyDescent="0.3">
      <c r="A29" t="s">
        <v>37</v>
      </c>
      <c r="B29">
        <f>'NEWT - EU'!$G$19</f>
        <v>774762.80106029601</v>
      </c>
    </row>
    <row r="30" spans="1:2" x14ac:dyDescent="0.3">
      <c r="A30" t="s">
        <v>38</v>
      </c>
      <c r="B30">
        <f>'NEWT - EU'!$G$22</f>
        <v>296256.77171366097</v>
      </c>
    </row>
    <row r="31" spans="1:2" x14ac:dyDescent="0.3">
      <c r="A31" t="s">
        <v>39</v>
      </c>
      <c r="B31">
        <f>'NEWT - EU'!$G$23</f>
        <v>4170449.0973090027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5457265.545359673</v>
      </c>
    </row>
    <row r="42" spans="1:2" x14ac:dyDescent="0.3">
      <c r="A42" t="s">
        <v>42</v>
      </c>
      <c r="B42">
        <f>'NEWT - EU'!$G$27</f>
        <v>5741115.8734610751</v>
      </c>
    </row>
    <row r="43" spans="1:2" x14ac:dyDescent="0.3">
      <c r="A43" t="s">
        <v>43</v>
      </c>
      <c r="B43">
        <f>'NEWT - EU'!$G$28</f>
        <v>7370.4957392770002</v>
      </c>
    </row>
    <row r="44" spans="1:2" x14ac:dyDescent="0.3">
      <c r="A44" t="s">
        <v>44</v>
      </c>
      <c r="B44">
        <f>'NEWT - EU'!$G$29</f>
        <v>1579.700702262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2022-11-20T17:44:34Z</dcterms:created>
  <dcterms:modified xsi:type="dcterms:W3CDTF">2022-11-20T17:44:34Z</dcterms:modified>
</cp:coreProperties>
</file>