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7F0E5B58-1A32-41F2-8C0F-5093AAFCF4AA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J23" i="5"/>
  <c r="I23" i="5"/>
  <c r="G23" i="5"/>
  <c r="J22" i="5"/>
  <c r="H22" i="5"/>
  <c r="H23" i="5" s="1"/>
  <c r="J19" i="5"/>
  <c r="J20" i="5" s="1"/>
  <c r="H19" i="5"/>
  <c r="J18" i="5"/>
  <c r="H18" i="5"/>
  <c r="H20" i="5" s="1"/>
  <c r="H15" i="5"/>
  <c r="J14" i="5"/>
  <c r="H14" i="5"/>
  <c r="K13" i="5"/>
  <c r="I13" i="5"/>
  <c r="J13" i="5" s="1"/>
  <c r="G13" i="5"/>
  <c r="H13" i="5" s="1"/>
  <c r="J10" i="5"/>
  <c r="H10" i="5"/>
  <c r="H9" i="5"/>
  <c r="K8" i="5"/>
  <c r="I8" i="5"/>
  <c r="J15" i="5" s="1"/>
  <c r="H8" i="5"/>
  <c r="G8" i="5"/>
  <c r="J7" i="5"/>
  <c r="J8" i="5" s="1"/>
  <c r="H7" i="5"/>
  <c r="J5" i="5"/>
  <c r="J9" i="5" s="1"/>
  <c r="H5" i="5"/>
  <c r="J29" i="2"/>
  <c r="H29" i="2"/>
  <c r="J28" i="2"/>
  <c r="H28" i="2"/>
  <c r="J27" i="2"/>
  <c r="H27" i="2"/>
  <c r="J26" i="2"/>
  <c r="H26" i="2"/>
  <c r="I23" i="2"/>
  <c r="G23" i="2"/>
  <c r="B30" i="3" s="1"/>
  <c r="J22" i="2"/>
  <c r="J23" i="2" s="1"/>
  <c r="H22" i="2"/>
  <c r="H23" i="2" s="1"/>
  <c r="J20" i="2"/>
  <c r="J19" i="2"/>
  <c r="H19" i="2"/>
  <c r="J18" i="2"/>
  <c r="H18" i="2"/>
  <c r="H20" i="2" s="1"/>
  <c r="J14" i="2"/>
  <c r="H14" i="2"/>
  <c r="K13" i="2"/>
  <c r="J13" i="2"/>
  <c r="I13" i="2"/>
  <c r="H13" i="2"/>
  <c r="G13" i="2"/>
  <c r="J10" i="2"/>
  <c r="J9" i="2" s="1"/>
  <c r="H10" i="2"/>
  <c r="K8" i="2"/>
  <c r="I8" i="2"/>
  <c r="J15" i="2" s="1"/>
  <c r="G8" i="2"/>
  <c r="B3" i="3" s="1"/>
  <c r="J7" i="2"/>
  <c r="J8" i="2" s="1"/>
  <c r="H7" i="2"/>
  <c r="H8" i="2" s="1"/>
  <c r="J5" i="2"/>
  <c r="H5" i="2"/>
  <c r="H9" i="2" s="1"/>
  <c r="B16" i="3" l="1"/>
  <c r="H15" i="2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<sst xmlns="http://schemas.openxmlformats.org/spreadsheetml/2006/main" count="82" uniqueCount="45">
  <si>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21 June 2024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</si>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</sst>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13562094.562533682</c:v>
                </c:pt>
                <c:pt idx="1">
                  <c:v>477061.16468708776</c:v>
                </c:pt>
                <c:pt idx="2">
                  <c:v>489450.13407165598</c:v>
                </c:pt>
                <c:pt idx="3">
                  <c:v>283.22157233000001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BAD-4EE7-B2FA-92D557257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460623</c:v>
                </c:pt>
                <c:pt idx="1">
                  <c:v>20356</c:v>
                </c:pt>
                <c:pt idx="2">
                  <c:v>852712</c:v>
                </c:pt>
                <c:pt idx="3">
                  <c:v>2509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C4D-47DA-836C-36370855B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7005386.3887130674</c:v>
                </c:pt>
                <c:pt idx="1">
                  <c:v>1369534.9748064179</c:v>
                </c:pt>
                <c:pt idx="2">
                  <c:v>83176.761007473004</c:v>
                </c:pt>
                <c:pt idx="3">
                  <c:v>5581057.602693812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DC4-4F50-B88B-E9E21E8A9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6673509.9926509215</c:v>
                </c:pt>
                <c:pt idx="1">
                  <c:v>7355795.6484623067</c:v>
                </c:pt>
                <c:pt idx="2">
                  <c:v>8843.5122805589999</c:v>
                </c:pt>
                <c:pt idx="3">
                  <c:v>1006.573826983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D2A-4A46-BC00-477DA4A57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14528889.082864756</v>
      </c>
      <c r="H4" s="5"/>
      <c r="I4" s="1">
        <v>1336200</v>
      </c>
      <c r="J4" s="5"/>
      <c r="K4" s="3">
        <v>1398185.9638564379</v>
      </c>
    </row>
    <row r="5" spans="1:11" x14ac:dyDescent="0.3">
      <c r="E5" s="6" t="s">
        <v>7</v>
      </c>
      <c r="F5" s="6"/>
      <c r="G5" s="2">
        <v>14039155.72722077</v>
      </c>
      <c r="H5" s="4">
        <f>G5/G4</f>
        <v>0.96629244308695472</v>
      </c>
      <c r="I5">
        <v>480979</v>
      </c>
      <c r="J5" s="4">
        <f>I5/I4</f>
        <v>0.35996033527914983</v>
      </c>
      <c r="K5" s="2">
        <v>1270348.3466915339</v>
      </c>
    </row>
    <row r="6" spans="1:11" x14ac:dyDescent="0.3">
      <c r="F6" t="s">
        <v>8</v>
      </c>
    </row>
    <row r="7" spans="1:11" x14ac:dyDescent="0.3">
      <c r="F7" t="s">
        <v>9</v>
      </c>
      <c r="G7" s="2">
        <v>13562094.562533682</v>
      </c>
      <c r="H7" s="4">
        <f>G7/G5</f>
        <v>0.96601924118826421</v>
      </c>
      <c r="I7">
        <v>460623</v>
      </c>
      <c r="J7" s="4">
        <f>I7/I5</f>
        <v>0.95767798594117415</v>
      </c>
      <c r="K7" s="2">
        <v>1055246.477654123</v>
      </c>
    </row>
    <row r="8" spans="1:11" x14ac:dyDescent="0.3">
      <c r="F8" t="s">
        <v>10</v>
      </c>
      <c r="G8" s="2">
        <f>G5-G7</f>
        <v>477061.16468708776</v>
      </c>
      <c r="H8" s="4">
        <f>1-H7</f>
        <v>3.3980758811735789E-2</v>
      </c>
      <c r="I8">
        <f>I5-I7</f>
        <v>20356</v>
      </c>
      <c r="J8" s="4">
        <f>1-J7</f>
        <v>4.2322014058825852E-2</v>
      </c>
      <c r="K8" s="2">
        <f>K5-K7</f>
        <v>215101.86903741094</v>
      </c>
    </row>
    <row r="9" spans="1:11" x14ac:dyDescent="0.3">
      <c r="E9" s="6" t="s">
        <v>11</v>
      </c>
      <c r="F9" s="6"/>
      <c r="G9" s="2">
        <v>489450.13407165598</v>
      </c>
      <c r="H9" s="4">
        <f>1-H5-H10</f>
        <v>3.3688063229067471E-2</v>
      </c>
      <c r="I9">
        <v>852712</v>
      </c>
      <c r="J9" s="4">
        <f>1-J5-J10</f>
        <v>0.63816195180362223</v>
      </c>
      <c r="K9" s="2">
        <v>127675.16722762601</v>
      </c>
    </row>
    <row r="10" spans="1:11" x14ac:dyDescent="0.3">
      <c r="E10" s="6" t="s">
        <v>12</v>
      </c>
      <c r="F10" s="6"/>
      <c r="G10" s="2">
        <v>283.22157233000001</v>
      </c>
      <c r="H10" s="4">
        <f>G10/G4</f>
        <v>1.9493683977808671E-5</v>
      </c>
      <c r="I10">
        <v>2509</v>
      </c>
      <c r="J10" s="4">
        <f>I10/I4</f>
        <v>1.8777129172279599E-3</v>
      </c>
      <c r="K10" s="2">
        <v>162.44993727799999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7585829.2576992111</v>
      </c>
      <c r="H13" s="5">
        <f>G13/G5</f>
        <v>0.54033372127861734</v>
      </c>
      <c r="I13" s="1">
        <f>I14+I15</f>
        <v>300196</v>
      </c>
      <c r="J13" s="5">
        <f>I13/I5</f>
        <v>0.62413535726091995</v>
      </c>
      <c r="K13" s="3">
        <f>K14+K15</f>
        <v>51811.726826202001</v>
      </c>
    </row>
    <row r="14" spans="1:11" x14ac:dyDescent="0.3">
      <c r="E14" s="6" t="s">
        <v>15</v>
      </c>
      <c r="F14" s="6"/>
      <c r="G14" s="2">
        <v>7543548.4793996718</v>
      </c>
      <c r="H14" s="4">
        <f>G14/G7</f>
        <v>0.5562229672280341</v>
      </c>
      <c r="I14">
        <v>297427</v>
      </c>
      <c r="J14" s="4">
        <f>I14/I7</f>
        <v>0.64570592436764995</v>
      </c>
      <c r="K14" s="2">
        <v>48184.106826201998</v>
      </c>
    </row>
    <row r="15" spans="1:11" x14ac:dyDescent="0.3">
      <c r="E15" s="6" t="s">
        <v>16</v>
      </c>
      <c r="F15" s="6"/>
      <c r="G15" s="2">
        <v>42280.778299539001</v>
      </c>
      <c r="H15" s="4">
        <f>G15/G8</f>
        <v>8.8627583692065262E-2</v>
      </c>
      <c r="I15">
        <v>2769</v>
      </c>
      <c r="J15" s="4">
        <f>I15/I8</f>
        <v>0.13602868932992729</v>
      </c>
      <c r="K15" s="2">
        <v>3627.62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7005386.3887130674</v>
      </c>
      <c r="H18" s="4">
        <f>G18/G5</f>
        <v>0.4989891504038379</v>
      </c>
      <c r="I18">
        <v>282404</v>
      </c>
      <c r="J18" s="4">
        <f>I18/I5</f>
        <v>0.58714413727002635</v>
      </c>
      <c r="K18" s="2">
        <v>56927.236432862002</v>
      </c>
    </row>
    <row r="19" spans="2:11" x14ac:dyDescent="0.3">
      <c r="E19" s="6" t="s">
        <v>20</v>
      </c>
      <c r="F19" s="6"/>
      <c r="G19" s="2">
        <v>1369534.9748064179</v>
      </c>
      <c r="H19" s="4">
        <f>G19/G5</f>
        <v>9.7551092203571901E-2</v>
      </c>
      <c r="I19">
        <v>25143</v>
      </c>
      <c r="J19" s="4">
        <f>I19/I5</f>
        <v>5.2274631532769622E-2</v>
      </c>
      <c r="K19" s="2">
        <v>95951.684475197006</v>
      </c>
    </row>
    <row r="20" spans="2:11" x14ac:dyDescent="0.3">
      <c r="E20" s="6" t="s">
        <v>21</v>
      </c>
      <c r="F20" s="6"/>
      <c r="G20" s="2">
        <v>5664234.3637012849</v>
      </c>
      <c r="H20" s="4">
        <f>1-H18-H19</f>
        <v>0.40345975739259016</v>
      </c>
      <c r="I20">
        <v>173432</v>
      </c>
      <c r="J20" s="4">
        <f>1-J18-J19</f>
        <v>0.36058123119720403</v>
      </c>
      <c r="K20" s="2">
        <v>1117469.4257834749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83176.761007473004</v>
      </c>
      <c r="H22" s="4">
        <f>G22/G20</f>
        <v>1.4684554993081409E-2</v>
      </c>
      <c r="I22">
        <v>9415</v>
      </c>
      <c r="J22" s="4">
        <f>I22/I20</f>
        <v>5.428640619954795E-2</v>
      </c>
      <c r="K22" s="2">
        <v>38257.419036671003</v>
      </c>
    </row>
    <row r="23" spans="2:11" x14ac:dyDescent="0.3">
      <c r="F23" t="s">
        <v>24</v>
      </c>
      <c r="G23" s="2">
        <f>G20-G22</f>
        <v>5581057.602693812</v>
      </c>
      <c r="H23" s="4">
        <f>1-H22</f>
        <v>0.98531544500691859</v>
      </c>
      <c r="I23">
        <f>I20-I22</f>
        <v>164017</v>
      </c>
      <c r="J23" s="4">
        <f>1-J22</f>
        <v>0.94571359380045206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6673509.9926509215</v>
      </c>
      <c r="H26" s="4">
        <f>G26/G5</f>
        <v>0.47534980894267975</v>
      </c>
      <c r="I26">
        <v>255309</v>
      </c>
      <c r="J26" s="4">
        <f>I26/I5</f>
        <v>0.53081111649365154</v>
      </c>
      <c r="K26" s="2">
        <v>301596.83668869699</v>
      </c>
    </row>
    <row r="27" spans="2:11" x14ac:dyDescent="0.3">
      <c r="E27" s="6" t="s">
        <v>27</v>
      </c>
      <c r="F27" s="6"/>
      <c r="G27" s="2">
        <v>7355795.6484623067</v>
      </c>
      <c r="H27" s="4">
        <f>G27/G5</f>
        <v>0.52394857578223331</v>
      </c>
      <c r="I27">
        <v>225325</v>
      </c>
      <c r="J27" s="4">
        <f>I27/I5</f>
        <v>0.46847159647302689</v>
      </c>
      <c r="K27" s="2">
        <v>968546.37404775701</v>
      </c>
    </row>
    <row r="28" spans="2:11" x14ac:dyDescent="0.3">
      <c r="E28" s="6" t="s">
        <v>28</v>
      </c>
      <c r="F28" s="6"/>
      <c r="G28" s="2">
        <v>8843.5122805589999</v>
      </c>
      <c r="H28" s="4">
        <f>G28/G5</f>
        <v>6.2991767114685935E-4</v>
      </c>
      <c r="I28">
        <v>258</v>
      </c>
      <c r="J28" s="4">
        <f>I28/I5</f>
        <v>5.3640595535356015E-4</v>
      </c>
      <c r="K28" s="2">
        <v>0</v>
      </c>
    </row>
    <row r="29" spans="2:11" x14ac:dyDescent="0.3">
      <c r="E29" s="6" t="s">
        <v>29</v>
      </c>
      <c r="F29" s="6"/>
      <c r="G29" s="2">
        <v>1006.573826983</v>
      </c>
      <c r="H29" s="4">
        <f>G29/G5</f>
        <v>7.169760394005289E-5</v>
      </c>
      <c r="I29">
        <v>87</v>
      </c>
      <c r="J29" s="4">
        <f>I29/I5</f>
        <v>1.8088107796806097E-4</v>
      </c>
      <c r="K29" s="2">
        <v>205.13595508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15615059.001290897</v>
      </c>
      <c r="H4" s="5"/>
      <c r="I4" s="1">
        <v>2325985</v>
      </c>
      <c r="J4" s="5"/>
      <c r="K4" s="3">
        <v>158349143.70552823</v>
      </c>
    </row>
    <row r="5" spans="1:11" x14ac:dyDescent="0.3">
      <c r="E5" s="6" t="s">
        <v>7</v>
      </c>
      <c r="F5" s="6"/>
      <c r="G5" s="2">
        <v>13273042.857891031</v>
      </c>
      <c r="H5" s="4">
        <f>G5/G4</f>
        <v>0.85001554312370819</v>
      </c>
      <c r="I5">
        <v>454612</v>
      </c>
      <c r="J5" s="4">
        <f>I5/I4</f>
        <v>0.1954492397844354</v>
      </c>
      <c r="K5" s="2">
        <v>5126571.6673978604</v>
      </c>
    </row>
    <row r="6" spans="1:11" x14ac:dyDescent="0.3">
      <c r="F6" t="s">
        <v>8</v>
      </c>
    </row>
    <row r="7" spans="1:11" x14ac:dyDescent="0.3">
      <c r="F7" t="s">
        <v>9</v>
      </c>
      <c r="G7" s="2">
        <v>12531169.778298387</v>
      </c>
      <c r="H7" s="4">
        <f>G7/G5</f>
        <v>0.94410678187846064</v>
      </c>
      <c r="I7">
        <v>427196</v>
      </c>
      <c r="J7" s="4">
        <f>I7/I5</f>
        <v>0.939693628852736</v>
      </c>
      <c r="K7" s="2">
        <v>4826193.691345253</v>
      </c>
    </row>
    <row r="8" spans="1:11" x14ac:dyDescent="0.3">
      <c r="F8" t="s">
        <v>10</v>
      </c>
      <c r="G8" s="2">
        <f>G5-G7</f>
        <v>741873.07959264331</v>
      </c>
      <c r="H8" s="4">
        <f>1-H7</f>
        <v>5.5893218121539356E-2</v>
      </c>
      <c r="I8">
        <f>I5-I7</f>
        <v>27416</v>
      </c>
      <c r="J8" s="4">
        <f>1-J7</f>
        <v>6.0306371147264004E-2</v>
      </c>
      <c r="K8" s="2">
        <f>K5-K7</f>
        <v>300377.97605260741</v>
      </c>
    </row>
    <row r="9" spans="1:11" x14ac:dyDescent="0.3">
      <c r="E9" s="6" t="s">
        <v>11</v>
      </c>
      <c r="F9" s="6"/>
      <c r="G9" s="2">
        <v>2193551.9206005009</v>
      </c>
      <c r="H9" s="4">
        <f>1-H5-H10</f>
        <v>0.14047669755325048</v>
      </c>
      <c r="I9">
        <v>1309922</v>
      </c>
      <c r="J9" s="4">
        <f>1-J5-J10</f>
        <v>0.56316872206828505</v>
      </c>
      <c r="K9" s="2">
        <v>152589319.75809535</v>
      </c>
    </row>
    <row r="10" spans="1:11" x14ac:dyDescent="0.3">
      <c r="E10" s="6" t="s">
        <v>12</v>
      </c>
      <c r="F10" s="6"/>
      <c r="G10" s="2">
        <v>148464.22279936401</v>
      </c>
      <c r="H10" s="4">
        <f>G10/G4</f>
        <v>9.5077593230413326E-3</v>
      </c>
      <c r="I10">
        <v>561451</v>
      </c>
      <c r="J10" s="4">
        <f>I10/I4</f>
        <v>0.24138203814727954</v>
      </c>
      <c r="K10" s="2">
        <v>633252.28003501997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5651402.9694498293</v>
      </c>
      <c r="H13" s="5">
        <f>G13/G5</f>
        <v>0.42578051091652902</v>
      </c>
      <c r="I13" s="1">
        <f>I14+I15</f>
        <v>187169</v>
      </c>
      <c r="J13" s="5">
        <f>I13/I5</f>
        <v>0.41171152543267664</v>
      </c>
      <c r="K13" s="3">
        <f>K14+K15</f>
        <v>1181178.6893829231</v>
      </c>
    </row>
    <row r="14" spans="1:11" x14ac:dyDescent="0.3">
      <c r="E14" s="6" t="s">
        <v>15</v>
      </c>
      <c r="F14" s="6"/>
      <c r="G14" s="2">
        <v>5613720.3306525061</v>
      </c>
      <c r="H14" s="4">
        <f>G14/G7</f>
        <v>0.44798055009791715</v>
      </c>
      <c r="I14">
        <v>185494</v>
      </c>
      <c r="J14" s="4">
        <f>I14/I7</f>
        <v>0.43421286716167756</v>
      </c>
      <c r="K14" s="2">
        <v>1169508.5133921071</v>
      </c>
    </row>
    <row r="15" spans="1:11" x14ac:dyDescent="0.3">
      <c r="E15" s="6" t="s">
        <v>16</v>
      </c>
      <c r="F15" s="6"/>
      <c r="G15" s="2">
        <v>37682.638797323001</v>
      </c>
      <c r="H15" s="4">
        <f>G15/G8</f>
        <v>5.0793915878460293E-2</v>
      </c>
      <c r="I15">
        <v>1675</v>
      </c>
      <c r="J15" s="4">
        <f>I15/I8</f>
        <v>6.1095710533994749E-2</v>
      </c>
      <c r="K15" s="2">
        <v>11670.175990816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5026181.9242241392</v>
      </c>
      <c r="H18" s="4">
        <f>G18/G5</f>
        <v>0.37867593573209896</v>
      </c>
      <c r="I18">
        <v>182285</v>
      </c>
      <c r="J18" s="4">
        <f>I18/I5</f>
        <v>0.4009682982411375</v>
      </c>
      <c r="K18" s="2">
        <v>1146931.657901461</v>
      </c>
    </row>
    <row r="19" spans="2:11" x14ac:dyDescent="0.3">
      <c r="E19" s="6" t="s">
        <v>20</v>
      </c>
      <c r="F19" s="6"/>
      <c r="G19" s="2">
        <v>1214523.164881998</v>
      </c>
      <c r="H19" s="4">
        <f>G19/G5</f>
        <v>9.1502994293425718E-2</v>
      </c>
      <c r="I19">
        <v>29749</v>
      </c>
      <c r="J19" s="4">
        <f>I19/I5</f>
        <v>6.5438219844614745E-2</v>
      </c>
      <c r="K19" s="2">
        <v>495731.70470200799</v>
      </c>
    </row>
    <row r="20" spans="2:11" x14ac:dyDescent="0.3">
      <c r="E20" s="6" t="s">
        <v>21</v>
      </c>
      <c r="F20" s="6"/>
      <c r="G20" s="2">
        <v>7032337.7687848927</v>
      </c>
      <c r="H20" s="4">
        <f>1-H18-H19</f>
        <v>0.52982106997447531</v>
      </c>
      <c r="I20">
        <v>242541</v>
      </c>
      <c r="J20" s="4">
        <f>1-J18-J19</f>
        <v>0.53359348191424771</v>
      </c>
      <c r="K20" s="2">
        <v>3473165.5933633312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273426.23302229802</v>
      </c>
      <c r="H22" s="4">
        <f>G22/G20</f>
        <v>3.8881271351325172E-2</v>
      </c>
      <c r="I22">
        <v>22375</v>
      </c>
      <c r="J22" s="4">
        <f>I22/I20</f>
        <v>9.2252443916698623E-2</v>
      </c>
      <c r="K22" s="2">
        <v>695723.46000703005</v>
      </c>
    </row>
    <row r="23" spans="2:11" x14ac:dyDescent="0.3">
      <c r="F23" t="s">
        <v>24</v>
      </c>
      <c r="G23" s="2">
        <f>G20-G22</f>
        <v>6758911.535762595</v>
      </c>
      <c r="H23" s="4">
        <f>1-H22</f>
        <v>0.96111872864867487</v>
      </c>
      <c r="I23">
        <f>I20-I22</f>
        <v>220166</v>
      </c>
      <c r="J23" s="4">
        <f>1-J22</f>
        <v>0.90774755608330138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6527460.3701650277</v>
      </c>
      <c r="H26" s="4">
        <f>G26/G5</f>
        <v>0.4917832662827839</v>
      </c>
      <c r="I26">
        <v>240982</v>
      </c>
      <c r="J26" s="4">
        <f>I26/I5</f>
        <v>0.53008279587868334</v>
      </c>
      <c r="K26" s="2">
        <v>3013406.7180414489</v>
      </c>
    </row>
    <row r="27" spans="2:11" x14ac:dyDescent="0.3">
      <c r="E27" s="6" t="s">
        <v>27</v>
      </c>
      <c r="F27" s="6"/>
      <c r="G27" s="2">
        <v>6707600.3287104769</v>
      </c>
      <c r="H27" s="4">
        <f>G27/G5</f>
        <v>0.50535513224254403</v>
      </c>
      <c r="I27">
        <v>212432</v>
      </c>
      <c r="J27" s="4">
        <f>I27/I5</f>
        <v>0.46728198991667619</v>
      </c>
      <c r="K27" s="2">
        <v>2099964.4714036179</v>
      </c>
    </row>
    <row r="28" spans="2:11" x14ac:dyDescent="0.3">
      <c r="E28" s="6" t="s">
        <v>28</v>
      </c>
      <c r="F28" s="6"/>
      <c r="G28" s="2">
        <v>33463.629385957</v>
      </c>
      <c r="H28" s="4">
        <f>G28/G5</f>
        <v>2.5211724051702545E-3</v>
      </c>
      <c r="I28">
        <v>950</v>
      </c>
      <c r="J28" s="4">
        <f>I28/I5</f>
        <v>2.0896940687883292E-3</v>
      </c>
      <c r="K28" s="2">
        <v>9415.5705867270008</v>
      </c>
    </row>
    <row r="29" spans="2:11" x14ac:dyDescent="0.3">
      <c r="E29" s="6" t="s">
        <v>29</v>
      </c>
      <c r="F29" s="6"/>
      <c r="G29" s="2">
        <v>4518.529629568</v>
      </c>
      <c r="H29" s="4">
        <f>G29/G5</f>
        <v>3.4042906950169786E-4</v>
      </c>
      <c r="I29">
        <v>239</v>
      </c>
      <c r="J29" s="4">
        <f>I29/I5</f>
        <v>5.2572303414780077E-4</v>
      </c>
      <c r="K29" s="2">
        <v>3783.835366066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"/>
  <sheetData>
    <row r="1" spans="1:2" x14ac:dyDescent="0.3">
      <c r="A1" t="s">
        <v>30</v>
      </c>
    </row>
    <row r="2" spans="1:2" x14ac:dyDescent="0.3">
      <c r="A2" t="s">
        <v>31</v>
      </c>
      <c r="B2">
        <f>'NEWT - EU'!$G$7</f>
        <v>13562094.562533682</v>
      </c>
    </row>
    <row r="3" spans="1:2" x14ac:dyDescent="0.3">
      <c r="A3" t="s">
        <v>32</v>
      </c>
      <c r="B3">
        <f>'NEWT - EU'!$G$8</f>
        <v>477061.16468708776</v>
      </c>
    </row>
    <row r="4" spans="1:2" x14ac:dyDescent="0.3">
      <c r="A4" t="s">
        <v>33</v>
      </c>
      <c r="B4">
        <f>'NEWT - EU'!$G$9</f>
        <v>489450.13407165598</v>
      </c>
    </row>
    <row r="5" spans="1:2" x14ac:dyDescent="0.3">
      <c r="A5" t="s">
        <v>34</v>
      </c>
      <c r="B5">
        <f>'NEWT - EU'!$G$10</f>
        <v>283.22157233000001</v>
      </c>
    </row>
    <row r="14" spans="1:2" x14ac:dyDescent="0.3">
      <c r="A14" t="s">
        <v>35</v>
      </c>
    </row>
    <row r="15" spans="1:2" x14ac:dyDescent="0.3">
      <c r="A15" t="s">
        <v>31</v>
      </c>
      <c r="B15">
        <f>'NEWT - EU'!$I$7</f>
        <v>460623</v>
      </c>
    </row>
    <row r="16" spans="1:2" x14ac:dyDescent="0.3">
      <c r="A16" t="s">
        <v>32</v>
      </c>
      <c r="B16">
        <f>'NEWT - EU'!$I$8</f>
        <v>20356</v>
      </c>
    </row>
    <row r="17" spans="1:2" x14ac:dyDescent="0.3">
      <c r="A17" t="s">
        <v>33</v>
      </c>
      <c r="B17">
        <f>'NEWT - EU'!$I$9</f>
        <v>852712</v>
      </c>
    </row>
    <row r="18" spans="1:2" x14ac:dyDescent="0.3">
      <c r="A18" t="s">
        <v>34</v>
      </c>
      <c r="B18">
        <f>'NEWT - EU'!$I$10</f>
        <v>2509</v>
      </c>
    </row>
    <row r="26" spans="1:2" x14ac:dyDescent="0.3">
      <c r="A26" t="s">
        <v>18</v>
      </c>
    </row>
    <row r="27" spans="1:2" x14ac:dyDescent="0.3">
      <c r="A27" t="s">
        <v>36</v>
      </c>
      <c r="B27">
        <f>'NEWT - EU'!$G$18</f>
        <v>7005386.3887130674</v>
      </c>
    </row>
    <row r="28" spans="1:2" x14ac:dyDescent="0.3">
      <c r="A28" t="s">
        <v>37</v>
      </c>
      <c r="B28">
        <f>'NEWT - EU'!$G$19</f>
        <v>1369534.9748064179</v>
      </c>
    </row>
    <row r="29" spans="1:2" x14ac:dyDescent="0.3">
      <c r="A29" t="s">
        <v>38</v>
      </c>
      <c r="B29">
        <f>'NEWT - EU'!$G$22</f>
        <v>83176.761007473004</v>
      </c>
    </row>
    <row r="30" spans="1:2" x14ac:dyDescent="0.3">
      <c r="A30" t="s">
        <v>39</v>
      </c>
      <c r="B30">
        <f>'NEWT - EU'!$G$23</f>
        <v>5581057.602693812</v>
      </c>
    </row>
    <row r="39" spans="1:2" x14ac:dyDescent="0.3">
      <c r="A39" t="s">
        <v>40</v>
      </c>
    </row>
    <row r="40" spans="1:2" x14ac:dyDescent="0.3">
      <c r="A40" t="s">
        <v>41</v>
      </c>
      <c r="B40">
        <f>'NEWT - EU'!$G$26</f>
        <v>6673509.9926509215</v>
      </c>
    </row>
    <row r="41" spans="1:2" x14ac:dyDescent="0.3">
      <c r="A41" t="s">
        <v>42</v>
      </c>
      <c r="B41">
        <f>'NEWT - EU'!$G$27</f>
        <v>7355795.6484623067</v>
      </c>
    </row>
    <row r="42" spans="1:2" x14ac:dyDescent="0.3">
      <c r="A42" t="s">
        <v>43</v>
      </c>
      <c r="B42">
        <f>'NEWT - EU'!$G$28</f>
        <v>8843.5122805589999</v>
      </c>
    </row>
    <row r="43" spans="1:2" x14ac:dyDescent="0.3">
      <c r="A43" t="s">
        <v>44</v>
      </c>
      <c r="B43">
        <f>'NEWT - EU'!$G$29</f>
        <v>1006.573826983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2024-07-01T11:44:17Z</dcterms:created>
  <dcterms:modified xsi:type="dcterms:W3CDTF">2024-07-01T11:44:17Z</dcterms:modified>
</cp:coreProperties>
</file>