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CBD9CA4C-8775-49B8-9D5E-F563FAA05A57}" xr6:coauthVersionLast="47" xr6:coauthVersionMax="47" xr10:uidLastSave="{00000000-0000-0000-0000-000000000000}"/>
  <bookViews>
    <workbookView xWindow="-12240" yWindow="-163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H20" i="5"/>
  <c r="J19" i="5"/>
  <c r="H19" i="5"/>
  <c r="J18" i="5"/>
  <c r="J20" i="5" s="1"/>
  <c r="H18" i="5"/>
  <c r="J14" i="5"/>
  <c r="H14" i="5"/>
  <c r="K13" i="5"/>
  <c r="I13" i="5"/>
  <c r="J13" i="5" s="1"/>
  <c r="G13" i="5"/>
  <c r="H13" i="5" s="1"/>
  <c r="J10" i="5"/>
  <c r="J9" i="5" s="1"/>
  <c r="H10" i="5"/>
  <c r="H9" i="5"/>
  <c r="K8" i="5"/>
  <c r="J8" i="5"/>
  <c r="I8" i="5"/>
  <c r="J15" i="5" s="1"/>
  <c r="H8" i="5"/>
  <c r="G8" i="5"/>
  <c r="H15" i="5" s="1"/>
  <c r="J7" i="5"/>
  <c r="H7" i="5"/>
  <c r="J5" i="5"/>
  <c r="H5" i="5"/>
  <c r="J29" i="2"/>
  <c r="H29" i="2"/>
  <c r="J28" i="2"/>
  <c r="H28" i="2"/>
  <c r="J27" i="2"/>
  <c r="H27" i="2"/>
  <c r="J26" i="2"/>
  <c r="H26" i="2"/>
  <c r="K23" i="2"/>
  <c r="J23" i="2"/>
  <c r="I23" i="2"/>
  <c r="G23" i="2"/>
  <c r="B30" i="3" s="1"/>
  <c r="J22" i="2"/>
  <c r="H22" i="2"/>
  <c r="H23" i="2" s="1"/>
  <c r="H20" i="2"/>
  <c r="J19" i="2"/>
  <c r="J20" i="2" s="1"/>
  <c r="H19" i="2"/>
  <c r="J18" i="2"/>
  <c r="H18" i="2"/>
  <c r="J14" i="2"/>
  <c r="H14" i="2"/>
  <c r="K13" i="2"/>
  <c r="I13" i="2"/>
  <c r="J13" i="2" s="1"/>
  <c r="G13" i="2"/>
  <c r="H13" i="2" s="1"/>
  <c r="J10" i="2"/>
  <c r="H10" i="2"/>
  <c r="J9" i="2"/>
  <c r="H9" i="2"/>
  <c r="K8" i="2"/>
  <c r="I8" i="2"/>
  <c r="B16" i="3" s="1"/>
  <c r="H8" i="2"/>
  <c r="G8" i="2"/>
  <c r="H15" i="2" s="1"/>
  <c r="J7" i="2"/>
  <c r="J8" i="2" s="1"/>
  <c r="H7" i="2"/>
  <c r="J5" i="2"/>
  <c r="H5" i="2"/>
  <c r="B3" i="3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<sst xmlns="http://schemas.openxmlformats.org/spreadsheetml/2006/main" count="82" uniqueCount="45">
  <si>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19 September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</si>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</sst>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16482593.276792051</c:v>
                </c:pt>
                <c:pt idx="1">
                  <c:v>511186.60879918002</c:v>
                </c:pt>
                <c:pt idx="2">
                  <c:v>574430.33792767103</c:v>
                </c:pt>
                <c:pt idx="3">
                  <c:v>391.68398923000001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7-4D9C-A0F2-1873D0166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494771</c:v>
                </c:pt>
                <c:pt idx="1">
                  <c:v>21554</c:v>
                </c:pt>
                <c:pt idx="2">
                  <c:v>1060206</c:v>
                </c:pt>
                <c:pt idx="3">
                  <c:v>4054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0EF-446B-90B4-B88BBD90E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7551788.5984701617</c:v>
                </c:pt>
                <c:pt idx="1">
                  <c:v>2448171.1005208469</c:v>
                </c:pt>
                <c:pt idx="2">
                  <c:v>124663.933201698</c:v>
                </c:pt>
                <c:pt idx="3">
                  <c:v>6869156.2533985255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C7B-4010-85AE-C39D25474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7663867.7889725147</c:v>
                </c:pt>
                <c:pt idx="1">
                  <c:v>9322447.3902254365</c:v>
                </c:pt>
                <c:pt idx="2">
                  <c:v>6849.2243896210002</c:v>
                </c:pt>
                <c:pt idx="3">
                  <c:v>615.48200366000003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D9D-47DA-B935-BF50813A2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17568601.907508131</v>
      </c>
      <c r="H4" s="5"/>
      <c r="I4" s="1">
        <v>1580585</v>
      </c>
      <c r="J4" s="5"/>
      <c r="K4" s="3">
        <v>978090.01778237696</v>
      </c>
    </row>
    <row r="5" spans="1:11" x14ac:dyDescent="0.25">
      <c r="E5" s="6" t="s">
        <v>7</v>
      </c>
      <c r="F5" s="6"/>
      <c r="G5" s="2">
        <v>16993779.885591231</v>
      </c>
      <c r="H5" s="4">
        <f>G5/G4</f>
        <v>0.96728128823550585</v>
      </c>
      <c r="I5">
        <v>516325</v>
      </c>
      <c r="J5" s="4">
        <f>I5/I4</f>
        <v>0.3266670251837136</v>
      </c>
      <c r="K5" s="2">
        <v>810276.118273439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16482593.276792051</v>
      </c>
      <c r="H7" s="4">
        <f>G7/G5</f>
        <v>0.96991919324360509</v>
      </c>
      <c r="I7">
        <v>494771</v>
      </c>
      <c r="J7" s="4">
        <f>I7/I5</f>
        <v>0.95825497506415536</v>
      </c>
      <c r="K7" s="2">
        <v>755665.323249112</v>
      </c>
    </row>
    <row r="8" spans="1:11" x14ac:dyDescent="0.25">
      <c r="F8" t="s">
        <v>10</v>
      </c>
      <c r="G8" s="2">
        <f>G5-G7</f>
        <v>511186.60879918002</v>
      </c>
      <c r="H8" s="4">
        <f>1-H7</f>
        <v>3.0080806756394907E-2</v>
      </c>
      <c r="I8">
        <f>I5-I7</f>
        <v>21554</v>
      </c>
      <c r="J8" s="4">
        <f>1-J7</f>
        <v>4.1745024935844643E-2</v>
      </c>
      <c r="K8" s="2">
        <f>K5-K7</f>
        <v>54610.795024327002</v>
      </c>
    </row>
    <row r="9" spans="1:11" x14ac:dyDescent="0.25">
      <c r="E9" s="6" t="s">
        <v>11</v>
      </c>
      <c r="F9" s="6"/>
      <c r="G9" s="2">
        <v>574430.33792767103</v>
      </c>
      <c r="H9" s="4">
        <f>1-H5-H10</f>
        <v>3.2696417219299709E-2</v>
      </c>
      <c r="I9">
        <v>1060206</v>
      </c>
      <c r="J9" s="4">
        <f>1-J5-J10</f>
        <v>0.67076810168387024</v>
      </c>
      <c r="K9" s="2">
        <v>119872.00934768601</v>
      </c>
    </row>
    <row r="10" spans="1:11" x14ac:dyDescent="0.25">
      <c r="E10" s="6" t="s">
        <v>12</v>
      </c>
      <c r="F10" s="6"/>
      <c r="G10" s="2">
        <v>391.68398923000001</v>
      </c>
      <c r="H10" s="4">
        <f>G10/G4</f>
        <v>2.2294545194436309E-5</v>
      </c>
      <c r="I10">
        <v>4054</v>
      </c>
      <c r="J10" s="4">
        <f>I10/I4</f>
        <v>2.5648731324161623E-3</v>
      </c>
      <c r="K10" s="2">
        <v>47941.890161251999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8772418.4930257909</v>
      </c>
      <c r="H13" s="5">
        <f>G13/G5</f>
        <v>0.51621349411873885</v>
      </c>
      <c r="I13" s="1">
        <f>I14+I15</f>
        <v>284646</v>
      </c>
      <c r="J13" s="5">
        <f>I13/I5</f>
        <v>0.5512923062024887</v>
      </c>
      <c r="K13" s="3">
        <f>K14+K15</f>
        <v>-42546.153233336998</v>
      </c>
    </row>
    <row r="14" spans="1:11" x14ac:dyDescent="0.25">
      <c r="E14" s="6" t="s">
        <v>15</v>
      </c>
      <c r="F14" s="6"/>
      <c r="G14" s="2">
        <v>8737399.3190502953</v>
      </c>
      <c r="H14" s="4">
        <f>G14/G7</f>
        <v>0.5300985817172833</v>
      </c>
      <c r="I14">
        <v>282567</v>
      </c>
      <c r="J14" s="4">
        <f>I14/I7</f>
        <v>0.57110663316968857</v>
      </c>
      <c r="K14" s="2">
        <v>-51853.543233336997</v>
      </c>
    </row>
    <row r="15" spans="1:11" x14ac:dyDescent="0.25">
      <c r="E15" s="6" t="s">
        <v>16</v>
      </c>
      <c r="F15" s="6"/>
      <c r="G15" s="2">
        <v>35019.173975495003</v>
      </c>
      <c r="H15" s="4">
        <f>G15/G8</f>
        <v>6.8505656002527074E-2</v>
      </c>
      <c r="I15">
        <v>2079</v>
      </c>
      <c r="J15" s="4">
        <f>I15/I8</f>
        <v>9.6455414308249054E-2</v>
      </c>
      <c r="K15" s="2">
        <v>9307.39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7551788.5984701617</v>
      </c>
      <c r="H18" s="4">
        <f>G18/G5</f>
        <v>0.44438545451993344</v>
      </c>
      <c r="I18">
        <v>258483</v>
      </c>
      <c r="J18" s="4">
        <f>I18/I5</f>
        <v>0.50062073306541421</v>
      </c>
      <c r="K18" s="2">
        <v>9528.0328084640005</v>
      </c>
    </row>
    <row r="19" spans="2:11" x14ac:dyDescent="0.25">
      <c r="E19" s="6" t="s">
        <v>20</v>
      </c>
      <c r="F19" s="6"/>
      <c r="G19" s="2">
        <v>2448171.1005208469</v>
      </c>
      <c r="H19" s="4">
        <f>G19/G5</f>
        <v>0.14406277573340903</v>
      </c>
      <c r="I19">
        <v>42123</v>
      </c>
      <c r="J19" s="4">
        <f>I19/I5</f>
        <v>8.1582336706531741E-2</v>
      </c>
      <c r="K19" s="2">
        <v>85441.480862258002</v>
      </c>
    </row>
    <row r="20" spans="2:11" x14ac:dyDescent="0.25">
      <c r="E20" s="6" t="s">
        <v>21</v>
      </c>
      <c r="F20" s="6"/>
      <c r="G20" s="2">
        <v>6993820.1866002232</v>
      </c>
      <c r="H20" s="4">
        <f>1-H18-H19</f>
        <v>0.41155176974665747</v>
      </c>
      <c r="I20">
        <v>215719</v>
      </c>
      <c r="J20" s="4">
        <f>1-J18-J19</f>
        <v>0.41779693022805403</v>
      </c>
      <c r="K20" s="2">
        <v>715306.60460271698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124663.933201698</v>
      </c>
      <c r="H22" s="4">
        <f>G22/G20</f>
        <v>1.7824869652861147E-2</v>
      </c>
      <c r="I22">
        <v>10865</v>
      </c>
      <c r="J22" s="4">
        <f>I22/I20</f>
        <v>5.0366448945155504E-2</v>
      </c>
      <c r="K22" s="2">
        <v>65867.085464643998</v>
      </c>
    </row>
    <row r="23" spans="2:11" x14ac:dyDescent="0.25">
      <c r="F23" t="s">
        <v>24</v>
      </c>
      <c r="G23" s="2">
        <f>G20-G22</f>
        <v>6869156.2533985255</v>
      </c>
      <c r="H23" s="4">
        <f>1-H22</f>
        <v>0.98217513034713888</v>
      </c>
      <c r="I23">
        <f>I20-I22</f>
        <v>204854</v>
      </c>
      <c r="J23" s="4">
        <f>1-J22</f>
        <v>0.94963355105484448</v>
      </c>
      <c r="K23" s="2">
        <f>K20-K22</f>
        <v>649439.51913807297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7663867.7889725147</v>
      </c>
      <c r="H26" s="4">
        <f>G26/G5</f>
        <v>0.45098076122961861</v>
      </c>
      <c r="I26">
        <v>251305</v>
      </c>
      <c r="J26" s="4">
        <f>I26/I5</f>
        <v>0.4867186365176972</v>
      </c>
      <c r="K26" s="2">
        <v>17591.300720067</v>
      </c>
    </row>
    <row r="27" spans="2:11" x14ac:dyDescent="0.25">
      <c r="E27" s="6" t="s">
        <v>27</v>
      </c>
      <c r="F27" s="6"/>
      <c r="G27" s="2">
        <v>9322447.3902254365</v>
      </c>
      <c r="H27" s="4">
        <f>G27/G5</f>
        <v>0.54857997767346622</v>
      </c>
      <c r="I27">
        <v>264372</v>
      </c>
      <c r="J27" s="4">
        <f>I27/I5</f>
        <v>0.51202633999903158</v>
      </c>
      <c r="K27" s="2">
        <v>792684.81755337201</v>
      </c>
    </row>
    <row r="28" spans="2:11" x14ac:dyDescent="0.25">
      <c r="E28" s="6" t="s">
        <v>28</v>
      </c>
      <c r="F28" s="6"/>
      <c r="G28" s="2">
        <v>6849.2243896210002</v>
      </c>
      <c r="H28" s="4">
        <f>G28/G5</f>
        <v>4.0304302137209356E-4</v>
      </c>
      <c r="I28">
        <v>632</v>
      </c>
      <c r="J28" s="4">
        <f>I28/I5</f>
        <v>1.2240352491163511E-3</v>
      </c>
      <c r="K28" s="2">
        <v>0</v>
      </c>
    </row>
    <row r="29" spans="2:11" x14ac:dyDescent="0.25">
      <c r="E29" s="6" t="s">
        <v>29</v>
      </c>
      <c r="F29" s="6"/>
      <c r="G29" s="2">
        <v>615.48200366000003</v>
      </c>
      <c r="H29" s="4">
        <f>G29/G5</f>
        <v>3.6218075543149642E-5</v>
      </c>
      <c r="I29">
        <v>16</v>
      </c>
      <c r="J29" s="4">
        <f>I29/I5</f>
        <v>3.0988234154844334E-5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17712129.151975084</v>
      </c>
      <c r="H4" s="5"/>
      <c r="I4" s="1">
        <v>2728825</v>
      </c>
      <c r="J4" s="5"/>
      <c r="K4" s="3">
        <v>206599042.23851833</v>
      </c>
    </row>
    <row r="5" spans="1:11" x14ac:dyDescent="0.25">
      <c r="E5" s="6" t="s">
        <v>7</v>
      </c>
      <c r="F5" s="6"/>
      <c r="G5" s="2">
        <v>15212643.279855177</v>
      </c>
      <c r="H5" s="4">
        <f>G5/G4</f>
        <v>0.85888281128295696</v>
      </c>
      <c r="I5">
        <v>466973</v>
      </c>
      <c r="J5" s="4">
        <f>I5/I4</f>
        <v>0.17112603409892535</v>
      </c>
      <c r="K5" s="2">
        <v>27884920.810865462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14515456.053048447</v>
      </c>
      <c r="H7" s="4">
        <f>G7/G5</f>
        <v>0.95417053999222101</v>
      </c>
      <c r="I7">
        <v>441021</v>
      </c>
      <c r="J7" s="4">
        <f>I7/I5</f>
        <v>0.94442505241202379</v>
      </c>
      <c r="K7" s="2">
        <v>27534904.807209019</v>
      </c>
    </row>
    <row r="8" spans="1:11" x14ac:dyDescent="0.25">
      <c r="F8" t="s">
        <v>10</v>
      </c>
      <c r="G8" s="2">
        <f>G5-G7</f>
        <v>697187.22680673003</v>
      </c>
      <c r="H8" s="4">
        <f>1-H7</f>
        <v>4.5829460007778988E-2</v>
      </c>
      <c r="I8">
        <f>I5-I7</f>
        <v>25952</v>
      </c>
      <c r="J8" s="4">
        <f>1-J7</f>
        <v>5.5574947587976209E-2</v>
      </c>
      <c r="K8" s="2">
        <f>K5-K7</f>
        <v>350016.00365644321</v>
      </c>
    </row>
    <row r="9" spans="1:11" x14ac:dyDescent="0.25">
      <c r="E9" s="6" t="s">
        <v>11</v>
      </c>
      <c r="F9" s="6"/>
      <c r="G9" s="2">
        <v>2370520.075346184</v>
      </c>
      <c r="H9" s="4">
        <f>1-H5-H10</f>
        <v>0.13383597505452066</v>
      </c>
      <c r="I9">
        <v>1635545</v>
      </c>
      <c r="J9" s="4">
        <f>1-J5-J10</f>
        <v>0.59935869834086097</v>
      </c>
      <c r="K9" s="2">
        <v>177706581.92221919</v>
      </c>
    </row>
    <row r="10" spans="1:11" x14ac:dyDescent="0.25">
      <c r="E10" s="6" t="s">
        <v>12</v>
      </c>
      <c r="F10" s="6"/>
      <c r="G10" s="2">
        <v>128965.796773722</v>
      </c>
      <c r="H10" s="4">
        <f>G10/G4</f>
        <v>7.281213662522385E-3</v>
      </c>
      <c r="I10">
        <v>626307</v>
      </c>
      <c r="J10" s="4">
        <f>I10/I4</f>
        <v>0.22951526756021365</v>
      </c>
      <c r="K10" s="2">
        <v>1007539.505433681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6678585.4003518112</v>
      </c>
      <c r="H13" s="5">
        <f>G13/G5</f>
        <v>0.43901544770958378</v>
      </c>
      <c r="I13" s="1">
        <f>I14+I15</f>
        <v>180983</v>
      </c>
      <c r="J13" s="5">
        <f>I13/I5</f>
        <v>0.38756630468999276</v>
      </c>
      <c r="K13" s="3">
        <f>K14+K15</f>
        <v>9368127.8219908196</v>
      </c>
    </row>
    <row r="14" spans="1:11" x14ac:dyDescent="0.25">
      <c r="E14" s="6" t="s">
        <v>15</v>
      </c>
      <c r="F14" s="6"/>
      <c r="G14" s="2">
        <v>6655512.8856157428</v>
      </c>
      <c r="H14" s="4">
        <f>G14/G7</f>
        <v>0.45851214466100038</v>
      </c>
      <c r="I14">
        <v>179477</v>
      </c>
      <c r="J14" s="4">
        <f>I14/I7</f>
        <v>0.40695794531326174</v>
      </c>
      <c r="K14" s="2">
        <v>9355884.6260008365</v>
      </c>
    </row>
    <row r="15" spans="1:11" x14ac:dyDescent="0.25">
      <c r="E15" s="6" t="s">
        <v>16</v>
      </c>
      <c r="F15" s="6"/>
      <c r="G15" s="2">
        <v>23072.514736067998</v>
      </c>
      <c r="H15" s="4">
        <f>G15/G8</f>
        <v>3.3093714068378965E-2</v>
      </c>
      <c r="I15">
        <v>1506</v>
      </c>
      <c r="J15" s="4">
        <f>I15/I8</f>
        <v>5.803020961775586E-2</v>
      </c>
      <c r="K15" s="2">
        <v>12243.195989984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6047665.2080325782</v>
      </c>
      <c r="H18" s="4">
        <f>G18/G5</f>
        <v>0.39754203768394364</v>
      </c>
      <c r="I18">
        <v>178994</v>
      </c>
      <c r="J18" s="4">
        <f>I18/I5</f>
        <v>0.3833069577898508</v>
      </c>
      <c r="K18" s="2">
        <v>7240388.4163966477</v>
      </c>
    </row>
    <row r="19" spans="2:11" x14ac:dyDescent="0.25">
      <c r="E19" s="6" t="s">
        <v>20</v>
      </c>
      <c r="F19" s="6"/>
      <c r="G19" s="2">
        <v>2150569.919276285</v>
      </c>
      <c r="H19" s="4">
        <f>G19/G5</f>
        <v>0.14136727455669088</v>
      </c>
      <c r="I19">
        <v>46623</v>
      </c>
      <c r="J19" s="4">
        <f>I19/I5</f>
        <v>9.9840890158531648E-2</v>
      </c>
      <c r="K19" s="2">
        <v>5141318.763425854</v>
      </c>
    </row>
    <row r="20" spans="2:11" x14ac:dyDescent="0.25">
      <c r="E20" s="6" t="s">
        <v>21</v>
      </c>
      <c r="F20" s="6"/>
      <c r="G20" s="2">
        <v>7014408.1525463136</v>
      </c>
      <c r="H20" s="4">
        <f>1-H18-H19</f>
        <v>0.46109068775936557</v>
      </c>
      <c r="I20">
        <v>241319</v>
      </c>
      <c r="J20" s="4">
        <f>1-J18-J19</f>
        <v>0.51685215205161761</v>
      </c>
      <c r="K20" s="2">
        <v>15492403.162643768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374850.58433443302</v>
      </c>
      <c r="H22" s="4">
        <f>G22/G20</f>
        <v>5.3440087343414398E-2</v>
      </c>
      <c r="I22">
        <v>29107</v>
      </c>
      <c r="J22" s="4">
        <f>I22/I20</f>
        <v>0.1206162796961698</v>
      </c>
      <c r="K22" s="2">
        <v>7146388.1227689488</v>
      </c>
    </row>
    <row r="23" spans="2:11" x14ac:dyDescent="0.25">
      <c r="F23" t="s">
        <v>24</v>
      </c>
      <c r="G23" s="2">
        <f>G20-G22</f>
        <v>6639557.5682118805</v>
      </c>
      <c r="H23" s="4">
        <f>1-H22</f>
        <v>0.94655991265658557</v>
      </c>
      <c r="I23">
        <f>I20-I22</f>
        <v>212212</v>
      </c>
      <c r="J23" s="4">
        <f>1-J22</f>
        <v>0.87938372030383016</v>
      </c>
      <c r="K23" s="2">
        <f>K20-K22</f>
        <v>8346015.0398748191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7746718.1530347578</v>
      </c>
      <c r="H26" s="4">
        <f>G26/G5</f>
        <v>0.50922893612401232</v>
      </c>
      <c r="I26">
        <v>242805</v>
      </c>
      <c r="J26" s="4">
        <f>I26/I5</f>
        <v>0.51995511517796533</v>
      </c>
      <c r="K26" s="2">
        <v>23311580.818801075</v>
      </c>
    </row>
    <row r="27" spans="2:11" x14ac:dyDescent="0.25">
      <c r="E27" s="6" t="s">
        <v>27</v>
      </c>
      <c r="F27" s="6"/>
      <c r="G27" s="2">
        <v>7431196.56436026</v>
      </c>
      <c r="H27" s="4">
        <f>G27/G5</f>
        <v>0.48848818891328166</v>
      </c>
      <c r="I27">
        <v>222991</v>
      </c>
      <c r="J27" s="4">
        <f>I27/I5</f>
        <v>0.47752439648544992</v>
      </c>
      <c r="K27" s="2">
        <v>4571895.4192597428</v>
      </c>
    </row>
    <row r="28" spans="2:11" x14ac:dyDescent="0.25">
      <c r="E28" s="6" t="s">
        <v>28</v>
      </c>
      <c r="F28" s="6"/>
      <c r="G28" s="2">
        <v>32526.408886533001</v>
      </c>
      <c r="H28" s="4">
        <f>G28/G5</f>
        <v>2.1381168471625825E-3</v>
      </c>
      <c r="I28">
        <v>1094</v>
      </c>
      <c r="J28" s="4">
        <f>I28/I5</f>
        <v>2.3427478676497355E-3</v>
      </c>
      <c r="K28" s="2">
        <v>395.44105322899998</v>
      </c>
    </row>
    <row r="29" spans="2:11" x14ac:dyDescent="0.25">
      <c r="E29" s="6" t="s">
        <v>29</v>
      </c>
      <c r="F29" s="6"/>
      <c r="G29" s="2">
        <v>2202.1535736259998</v>
      </c>
      <c r="H29" s="4">
        <f>G29/G5</f>
        <v>1.4475811554341293E-4</v>
      </c>
      <c r="I29">
        <v>74</v>
      </c>
      <c r="J29" s="4">
        <f>I29/I5</f>
        <v>1.5846740603846476E-4</v>
      </c>
      <c r="K29" s="2">
        <v>1049.1317514100001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16482593.276792051</v>
      </c>
    </row>
    <row r="3" spans="1:2" x14ac:dyDescent="0.25">
      <c r="A3" t="s">
        <v>32</v>
      </c>
      <c r="B3">
        <f>'NEWT - EU'!$G$8</f>
        <v>511186.60879918002</v>
      </c>
    </row>
    <row r="4" spans="1:2" x14ac:dyDescent="0.25">
      <c r="A4" t="s">
        <v>33</v>
      </c>
      <c r="B4">
        <f>'NEWT - EU'!$G$9</f>
        <v>574430.33792767103</v>
      </c>
    </row>
    <row r="5" spans="1:2" x14ac:dyDescent="0.25">
      <c r="A5" t="s">
        <v>34</v>
      </c>
      <c r="B5">
        <f>'NEWT - EU'!$G$10</f>
        <v>391.68398923000001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494771</v>
      </c>
    </row>
    <row r="16" spans="1:2" x14ac:dyDescent="0.25">
      <c r="A16" t="s">
        <v>32</v>
      </c>
      <c r="B16">
        <f>'NEWT - EU'!$I$8</f>
        <v>21554</v>
      </c>
    </row>
    <row r="17" spans="1:2" x14ac:dyDescent="0.25">
      <c r="A17" t="s">
        <v>33</v>
      </c>
      <c r="B17">
        <f>'NEWT - EU'!$I$9</f>
        <v>1060206</v>
      </c>
    </row>
    <row r="18" spans="1:2" x14ac:dyDescent="0.25">
      <c r="A18" t="s">
        <v>34</v>
      </c>
      <c r="B18">
        <f>'NEWT - EU'!$I$10</f>
        <v>4054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7551788.5984701617</v>
      </c>
    </row>
    <row r="28" spans="1:2" x14ac:dyDescent="0.25">
      <c r="A28" t="s">
        <v>37</v>
      </c>
      <c r="B28">
        <f>'NEWT - EU'!$G$19</f>
        <v>2448171.1005208469</v>
      </c>
    </row>
    <row r="29" spans="1:2" x14ac:dyDescent="0.25">
      <c r="A29" t="s">
        <v>38</v>
      </c>
      <c r="B29">
        <f>'NEWT - EU'!$G$22</f>
        <v>124663.933201698</v>
      </c>
    </row>
    <row r="30" spans="1:2" x14ac:dyDescent="0.25">
      <c r="A30" t="s">
        <v>39</v>
      </c>
      <c r="B30">
        <f>'NEWT - EU'!$G$23</f>
        <v>6869156.2533985255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7663867.7889725147</v>
      </c>
    </row>
    <row r="41" spans="1:2" x14ac:dyDescent="0.25">
      <c r="A41" t="s">
        <v>42</v>
      </c>
      <c r="B41">
        <f>'NEWT - EU'!$G$27</f>
        <v>9322447.3902254365</v>
      </c>
    </row>
    <row r="42" spans="1:2" x14ac:dyDescent="0.25">
      <c r="A42" t="s">
        <v>43</v>
      </c>
      <c r="B42">
        <f>'NEWT - EU'!$G$28</f>
        <v>6849.2243896210002</v>
      </c>
    </row>
    <row r="43" spans="1:2" x14ac:dyDescent="0.25">
      <c r="A43" t="s">
        <v>44</v>
      </c>
      <c r="B43">
        <f>'NEWT - EU'!$G$29</f>
        <v>615.48200366000003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2025-10-01T09:35:49Z</dcterms:created>
  <dcterms:modified xsi:type="dcterms:W3CDTF">2025-10-01T09:35:49Z</dcterms:modified>
</cp:coreProperties>
</file>