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1DA151A8-DC79-4743-B2F3-2D928608C5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J9" i="5"/>
  <c r="K8" i="5"/>
  <c r="I8" i="5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J23" i="2"/>
  <c r="I23" i="2"/>
  <c r="G23" i="2"/>
  <c r="B31" i="3" s="1"/>
  <c r="J22" i="2"/>
  <c r="H22" i="2"/>
  <c r="H23" i="2" s="1"/>
  <c r="J20" i="2"/>
  <c r="J19" i="2"/>
  <c r="H19" i="2"/>
  <c r="J18" i="2"/>
  <c r="H18" i="2"/>
  <c r="H20" i="2" s="1"/>
  <c r="J15" i="2"/>
  <c r="J14" i="2"/>
  <c r="H14" i="2"/>
  <c r="K13" i="2"/>
  <c r="J13" i="2"/>
  <c r="I13" i="2"/>
  <c r="G13" i="2"/>
  <c r="H13" i="2" s="1"/>
  <c r="J10" i="2"/>
  <c r="H10" i="2"/>
  <c r="J9" i="2"/>
  <c r="H9" i="2"/>
  <c r="K8" i="2"/>
  <c r="I8" i="2"/>
  <c r="B17" i="3" s="1"/>
  <c r="H8" i="2"/>
  <c r="G8" i="2"/>
  <c r="B4" i="3" s="1"/>
  <c r="J7" i="2"/>
  <c r="J8" i="2" s="1"/>
  <c r="H7" i="2"/>
  <c r="J5" i="2"/>
  <c r="H5" i="2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<sst xmlns="http://schemas.openxmlformats.org/spreadsheetml/2006/main" count="83" uniqueCount="46">
  <si>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18 August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</si>
  <si>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</si>
  <si>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</si>
  <si>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</si>
  <si>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</si>
  <si>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</si>
  <si>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</si>
  <si>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</si>
  <si>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</si>
  <si>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</si>
  <si>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</si>
  <si>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</si>
  <si>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</si>
  <si>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</si>
  <si>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</si>
  <si>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</si>
  <si>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</si>
  <si>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</si>
  <si>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</si>
  <si>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</si>
  <si>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</si>
  <si>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</si>
  <si>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</si>
  <si>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</si>
  <si>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</si>
  <si>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</si>
  <si>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</si>
  <si>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</si>
  <si>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</si>
  <si>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</si>
  <si>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</si>
  <si>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</si>
  <si>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</si>
  <si>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</si>
  <si>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</si>
  <si>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</si>
  <si>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</si>
  <si>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</si>
  <si>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</si>
  <si>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</si>
  <si>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</si>
  <si>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</si>
  <si>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</si>
  <si>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</si>
  <si>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</si>
  <si>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18"/>
        <rFont val="Calibri"/>
        <family val="2"/>
      </rPr>
      <t>SFTR Public Data</t>
    </r>
    <r>
      <rPr>
        <sz val="11"/>
        <rFont val="Calibri"/>
      </rPr>
      <t xml:space="preserve">
for week ending 18 August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</si>
</sst>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11851846.475303715</c:v>
                </c:pt>
                <c:pt idx="1">
                  <c:v>875330.37924777344</c:v>
                </c:pt>
                <c:pt idx="2">
                  <c:v>363943.55461085698</c:v>
                </c:pt>
                <c:pt idx="3">
                  <c:v>2785.2612605630002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52-40AC-A495-7B1B414B4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397705</c:v>
                </c:pt>
                <c:pt idx="1">
                  <c:v>42651</c:v>
                </c:pt>
                <c:pt idx="2">
                  <c:v>869013</c:v>
                </c:pt>
                <c:pt idx="3">
                  <c:v>2378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8E1-4345-B4FC-31451E90B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6463003.8065083232</c:v>
                </c:pt>
                <c:pt idx="1">
                  <c:v>1042342.553234957</c:v>
                </c:pt>
                <c:pt idx="2">
                  <c:v>184386.076728146</c:v>
                </c:pt>
                <c:pt idx="3">
                  <c:v>5037444.4180800626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BEA-4E6D-B2AE-6264CB76B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5868688.1989996638</c:v>
                </c:pt>
                <c:pt idx="1">
                  <c:v>6849252.814672472</c:v>
                </c:pt>
                <c:pt idx="2">
                  <c:v>7590.514646828</c:v>
                </c:pt>
                <c:pt idx="3">
                  <c:v>1645.326232524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3F9-44B3-AE8F-5007F75CD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13093905.670422908</v>
      </c>
      <c r="H4" s="5"/>
      <c r="I4" s="1">
        <v>1311747</v>
      </c>
      <c r="J4" s="5"/>
      <c r="K4" s="3">
        <v>1632118.461808953</v>
      </c>
    </row>
    <row r="5" spans="1:11">
      <c r="E5" s="6" t="s">
        <v>7</v>
      </c>
      <c r="F5" s="6"/>
      <c r="G5" s="2">
        <v>12727176.854551489</v>
      </c>
      <c r="H5" s="4">
        <f>G5/G4</f>
        <v>0.9719924043213628</v>
      </c>
      <c r="I5">
        <v>440356</v>
      </c>
      <c r="J5" s="4">
        <f>I5/I4</f>
        <v>0.33570193032650353</v>
      </c>
      <c r="K5" s="2">
        <v>1502104.3617127889</v>
      </c>
    </row>
    <row r="6" spans="1:11">
      <c r="F6" t="s">
        <v>8</v>
      </c>
    </row>
    <row r="7" spans="1:11">
      <c r="F7" t="s">
        <v>9</v>
      </c>
      <c r="G7" s="2">
        <v>11851846.475303715</v>
      </c>
      <c r="H7" s="4">
        <f>G7/G5</f>
        <v>0.93122352354719273</v>
      </c>
      <c r="I7">
        <v>397705</v>
      </c>
      <c r="J7" s="4">
        <f>I7/I5</f>
        <v>0.9031442741781649</v>
      </c>
      <c r="K7" s="2">
        <v>1407763.60568237</v>
      </c>
    </row>
    <row r="8" spans="1:11">
      <c r="F8" t="s">
        <v>10</v>
      </c>
      <c r="G8" s="2">
        <f>G5-G7</f>
        <v>875330.37924777344</v>
      </c>
      <c r="H8" s="4">
        <f>1-H7</f>
        <v>6.8776476452807267E-2</v>
      </c>
      <c r="I8">
        <f>I5-I7</f>
        <v>42651</v>
      </c>
      <c r="J8" s="4">
        <f>1-J7</f>
        <v>9.6855725821835104E-2</v>
      </c>
      <c r="K8" s="2">
        <f>K5-K7</f>
        <v>94340.75603041891</v>
      </c>
    </row>
    <row r="9" spans="1:11">
      <c r="E9" s="6" t="s">
        <v>11</v>
      </c>
      <c r="F9" s="6"/>
      <c r="G9" s="2">
        <v>363943.55461085698</v>
      </c>
      <c r="H9" s="4">
        <f>1-H5-H10</f>
        <v>2.779488135713002E-2</v>
      </c>
      <c r="I9">
        <v>869013</v>
      </c>
      <c r="J9" s="4">
        <f>1-J5-J10</f>
        <v>0.66248522009198418</v>
      </c>
      <c r="K9" s="2">
        <v>116735.72445043401</v>
      </c>
    </row>
    <row r="10" spans="1:11">
      <c r="E10" s="6" t="s">
        <v>12</v>
      </c>
      <c r="F10" s="6"/>
      <c r="G10" s="2">
        <v>2785.2612605630002</v>
      </c>
      <c r="H10" s="4">
        <f>G10/G4</f>
        <v>2.1271432150717805E-4</v>
      </c>
      <c r="I10">
        <v>2378</v>
      </c>
      <c r="J10" s="4">
        <f>I10/I4</f>
        <v>1.8128495815122885E-3</v>
      </c>
      <c r="K10" s="2">
        <v>13278.375645730001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7071964.3745594081</v>
      </c>
      <c r="H13" s="5">
        <f>G13/G5</f>
        <v>0.55565852941144089</v>
      </c>
      <c r="I13" s="1">
        <f>I14+I15</f>
        <v>264073</v>
      </c>
      <c r="J13" s="5">
        <f>I13/I5</f>
        <v>0.59968071287776259</v>
      </c>
      <c r="K13" s="3">
        <f>K14+K15</f>
        <v>388918.36670151999</v>
      </c>
    </row>
    <row r="14" spans="1:11">
      <c r="E14" s="6" t="s">
        <v>15</v>
      </c>
      <c r="F14" s="6"/>
      <c r="G14" s="2">
        <v>6509094.075085084</v>
      </c>
      <c r="H14" s="4">
        <f>G14/G7</f>
        <v>0.54920506173012018</v>
      </c>
      <c r="I14">
        <v>237673</v>
      </c>
      <c r="J14" s="4">
        <f>I14/I7</f>
        <v>0.5976112948039376</v>
      </c>
      <c r="K14" s="2">
        <v>389691.23977771797</v>
      </c>
    </row>
    <row r="15" spans="1:11">
      <c r="E15" s="6" t="s">
        <v>16</v>
      </c>
      <c r="F15" s="6"/>
      <c r="G15" s="2">
        <v>562870.29947432398</v>
      </c>
      <c r="H15" s="4">
        <f>G15/G8</f>
        <v>0.64303754652961309</v>
      </c>
      <c r="I15">
        <v>26400</v>
      </c>
      <c r="J15" s="4">
        <f>I15/I8</f>
        <v>0.61897728072026448</v>
      </c>
      <c r="K15" s="2">
        <v>-772.87307619800004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6463003.8065083232</v>
      </c>
      <c r="H18" s="4">
        <f>G18/G5</f>
        <v>0.50781126720943037</v>
      </c>
      <c r="I18">
        <v>250269</v>
      </c>
      <c r="J18" s="4">
        <f>I18/I5</f>
        <v>0.56833334847259942</v>
      </c>
      <c r="K18" s="2">
        <v>267746.675905123</v>
      </c>
    </row>
    <row r="19" spans="2:11">
      <c r="E19" s="6" t="s">
        <v>20</v>
      </c>
      <c r="F19" s="6"/>
      <c r="G19" s="2">
        <v>1042342.553234957</v>
      </c>
      <c r="H19" s="4">
        <f>G19/G5</f>
        <v>8.1898960401590934E-2</v>
      </c>
      <c r="I19">
        <v>22756</v>
      </c>
      <c r="J19" s="4">
        <f>I19/I5</f>
        <v>5.1676370936242493E-2</v>
      </c>
      <c r="K19" s="2">
        <v>135884.34571305499</v>
      </c>
    </row>
    <row r="20" spans="2:11">
      <c r="E20" s="6" t="s">
        <v>21</v>
      </c>
      <c r="F20" s="6"/>
      <c r="G20" s="2">
        <v>5221830.4948082082</v>
      </c>
      <c r="H20" s="4">
        <f>1-H18-H19</f>
        <v>0.41028977238897868</v>
      </c>
      <c r="I20">
        <v>167331</v>
      </c>
      <c r="J20" s="4">
        <f>1-J18-J19</f>
        <v>0.37999028059115808</v>
      </c>
      <c r="K20" s="2">
        <v>1098473.340094611</v>
      </c>
    </row>
    <row r="21" spans="2:11">
      <c r="F21" t="s">
        <v>22</v>
      </c>
    </row>
    <row r="22" spans="2:11">
      <c r="F22" t="s">
        <v>23</v>
      </c>
      <c r="G22" s="2">
        <v>184386.076728146</v>
      </c>
      <c r="H22" s="4">
        <f>G22/G20</f>
        <v>3.531062084674548E-2</v>
      </c>
      <c r="I22">
        <v>12415</v>
      </c>
      <c r="J22" s="4">
        <f>I22/I20</f>
        <v>7.4194261672971537E-2</v>
      </c>
      <c r="K22" s="2">
        <v>30675.041350084</v>
      </c>
    </row>
    <row r="23" spans="2:11">
      <c r="F23" t="s">
        <v>24</v>
      </c>
      <c r="G23" s="2">
        <f>G20-G22</f>
        <v>5037444.4180800626</v>
      </c>
      <c r="H23" s="4">
        <f>1-H22</f>
        <v>0.96468937915325448</v>
      </c>
      <c r="I23">
        <f>I20-I22</f>
        <v>154916</v>
      </c>
      <c r="J23" s="4">
        <f>1-J22</f>
        <v>0.9258057383270285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5868688.1989996638</v>
      </c>
      <c r="H26" s="4">
        <f>G26/G5</f>
        <v>0.46111468914654907</v>
      </c>
      <c r="I26">
        <v>219788</v>
      </c>
      <c r="J26" s="4">
        <f>I26/I5</f>
        <v>0.49911435293262724</v>
      </c>
      <c r="K26" s="2">
        <v>431382.443835905</v>
      </c>
    </row>
    <row r="27" spans="2:11">
      <c r="E27" s="6" t="s">
        <v>27</v>
      </c>
      <c r="F27" s="6"/>
      <c r="G27" s="2">
        <v>6849252.814672472</v>
      </c>
      <c r="H27" s="4">
        <f>G27/G5</f>
        <v>0.53815963217506835</v>
      </c>
      <c r="I27">
        <v>220219</v>
      </c>
      <c r="J27" s="4">
        <f>I27/I5</f>
        <v>0.5000931064865699</v>
      </c>
      <c r="K27" s="2">
        <v>1070456.644539447</v>
      </c>
    </row>
    <row r="28" spans="2:11">
      <c r="E28" s="6" t="s">
        <v>28</v>
      </c>
      <c r="F28" s="6"/>
      <c r="G28" s="2">
        <v>7590.514646828</v>
      </c>
      <c r="H28" s="4">
        <f>G28/G5</f>
        <v>5.9640207200495397E-4</v>
      </c>
      <c r="I28">
        <v>266</v>
      </c>
      <c r="J28" s="4">
        <f>I28/I5</f>
        <v>6.0405671774655051E-4</v>
      </c>
      <c r="K28" s="2">
        <v>265.27333743700001</v>
      </c>
    </row>
    <row r="29" spans="2:11">
      <c r="E29" s="6" t="s">
        <v>29</v>
      </c>
      <c r="F29" s="6"/>
      <c r="G29" s="2">
        <v>1645.326232524</v>
      </c>
      <c r="H29" s="4">
        <f>G29/G5</f>
        <v>1.2927660637760362E-4</v>
      </c>
      <c r="I29">
        <v>83</v>
      </c>
      <c r="J29" s="4">
        <f>I29/I5</f>
        <v>1.8848386305625448E-4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13538817.147158027</v>
      </c>
      <c r="H4" s="5"/>
      <c r="I4" s="1">
        <v>2447671</v>
      </c>
      <c r="J4" s="5"/>
      <c r="K4" s="3">
        <v>158968905.55346835</v>
      </c>
    </row>
    <row r="5" spans="1:11">
      <c r="E5" s="6" t="s">
        <v>7</v>
      </c>
      <c r="F5" s="6"/>
      <c r="G5" s="2">
        <v>11560714.375210077</v>
      </c>
      <c r="H5" s="4">
        <f>G5/G4</f>
        <v>0.85389397386438748</v>
      </c>
      <c r="I5">
        <v>449209</v>
      </c>
      <c r="J5" s="4">
        <f>I5/I4</f>
        <v>0.18352507342694341</v>
      </c>
      <c r="K5" s="2">
        <v>4714185.680416666</v>
      </c>
    </row>
    <row r="6" spans="1:11">
      <c r="F6" t="s">
        <v>8</v>
      </c>
    </row>
    <row r="7" spans="1:11">
      <c r="F7" t="s">
        <v>9</v>
      </c>
      <c r="G7" s="2">
        <v>10534420.862056214</v>
      </c>
      <c r="H7" s="4">
        <f>G7/G5</f>
        <v>0.91122577032483665</v>
      </c>
      <c r="I7">
        <v>408576</v>
      </c>
      <c r="J7" s="4">
        <f>I7/I5</f>
        <v>0.90954544543853755</v>
      </c>
      <c r="K7" s="2">
        <v>4487793.6406436563</v>
      </c>
    </row>
    <row r="8" spans="1:11">
      <c r="F8" t="s">
        <v>10</v>
      </c>
      <c r="G8" s="2">
        <f>G5-G7</f>
        <v>1026293.5131538622</v>
      </c>
      <c r="H8" s="4">
        <f>1-H7</f>
        <v>8.8774229675163352E-2</v>
      </c>
      <c r="I8">
        <f>I5-I7</f>
        <v>40633</v>
      </c>
      <c r="J8" s="4">
        <f>1-J7</f>
        <v>9.0454554561462452E-2</v>
      </c>
      <c r="K8" s="2">
        <f>K5-K7</f>
        <v>226392.03977300972</v>
      </c>
    </row>
    <row r="9" spans="1:11">
      <c r="E9" s="6" t="s">
        <v>11</v>
      </c>
      <c r="F9" s="6"/>
      <c r="G9" s="2">
        <v>1809925.364681324</v>
      </c>
      <c r="H9" s="4">
        <f>1-H5-H10</f>
        <v>0.13368415756034119</v>
      </c>
      <c r="I9">
        <v>1510142</v>
      </c>
      <c r="J9" s="4">
        <f>1-J5-J10</f>
        <v>0.61697098997373423</v>
      </c>
      <c r="K9" s="2">
        <v>153684967.06196737</v>
      </c>
    </row>
    <row r="10" spans="1:11">
      <c r="E10" s="6" t="s">
        <v>12</v>
      </c>
      <c r="F10" s="6"/>
      <c r="G10" s="2">
        <v>168177.40726662701</v>
      </c>
      <c r="H10" s="4">
        <f>G10/G4</f>
        <v>1.2421868575271337E-2</v>
      </c>
      <c r="I10">
        <v>488320</v>
      </c>
      <c r="J10" s="4">
        <f>I10/I4</f>
        <v>0.19950393659932239</v>
      </c>
      <c r="K10" s="2">
        <v>569752.81108433998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5363135.5521180583</v>
      </c>
      <c r="H13" s="5">
        <f>G13/G5</f>
        <v>0.46391039325548611</v>
      </c>
      <c r="I13" s="1">
        <f>I14+I15</f>
        <v>167364</v>
      </c>
      <c r="J13" s="5">
        <f>I13/I5</f>
        <v>0.37257490388660958</v>
      </c>
      <c r="K13" s="3">
        <f>K14+K15</f>
        <v>1237799.2876298579</v>
      </c>
    </row>
    <row r="14" spans="1:11">
      <c r="E14" s="6" t="s">
        <v>15</v>
      </c>
      <c r="F14" s="6"/>
      <c r="G14" s="2">
        <v>4997962.7058356814</v>
      </c>
      <c r="H14" s="4">
        <f>G14/G7</f>
        <v>0.47444114596159476</v>
      </c>
      <c r="I14">
        <v>151635</v>
      </c>
      <c r="J14" s="4">
        <f>I14/I7</f>
        <v>0.37113046287593987</v>
      </c>
      <c r="K14" s="2">
        <v>1185326.661134986</v>
      </c>
    </row>
    <row r="15" spans="1:11">
      <c r="E15" s="6" t="s">
        <v>16</v>
      </c>
      <c r="F15" s="6"/>
      <c r="G15" s="2">
        <v>365172.84628237702</v>
      </c>
      <c r="H15" s="4">
        <f>G15/G8</f>
        <v>0.35581716302598337</v>
      </c>
      <c r="I15">
        <v>15729</v>
      </c>
      <c r="J15" s="4">
        <f>I15/I8</f>
        <v>0.3870991558585386</v>
      </c>
      <c r="K15" s="2">
        <v>52472.626494871998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4721034.689459472</v>
      </c>
      <c r="H18" s="4">
        <f>G18/G5</f>
        <v>0.40836876824696078</v>
      </c>
      <c r="I18">
        <v>171393</v>
      </c>
      <c r="J18" s="4">
        <f>I18/I5</f>
        <v>0.38154400290288037</v>
      </c>
      <c r="K18" s="2">
        <v>1164499.049655796</v>
      </c>
    </row>
    <row r="19" spans="2:11">
      <c r="E19" s="6" t="s">
        <v>20</v>
      </c>
      <c r="F19" s="6"/>
      <c r="G19" s="2">
        <v>901821.357518996</v>
      </c>
      <c r="H19" s="4">
        <f>G19/G5</f>
        <v>7.80074075225657E-2</v>
      </c>
      <c r="I19">
        <v>24397</v>
      </c>
      <c r="J19" s="4">
        <f>I19/I5</f>
        <v>5.4311022263578868E-2</v>
      </c>
      <c r="K19" s="2">
        <v>446456.64477307099</v>
      </c>
    </row>
    <row r="20" spans="2:11">
      <c r="E20" s="6" t="s">
        <v>21</v>
      </c>
      <c r="F20" s="6"/>
      <c r="G20" s="2">
        <v>5937858.3282316066</v>
      </c>
      <c r="H20" s="4">
        <f>1-H18-H19</f>
        <v>0.51362382423047348</v>
      </c>
      <c r="I20">
        <v>253386</v>
      </c>
      <c r="J20" s="4">
        <f>1-J18-J19</f>
        <v>0.56414497483354076</v>
      </c>
      <c r="K20" s="2">
        <v>3094376.331395729</v>
      </c>
    </row>
    <row r="21" spans="2:11">
      <c r="F21" t="s">
        <v>22</v>
      </c>
    </row>
    <row r="22" spans="2:11">
      <c r="F22" t="s">
        <v>23</v>
      </c>
      <c r="G22" s="2">
        <v>289087.098215429</v>
      </c>
      <c r="H22" s="4">
        <f>G22/G20</f>
        <v>4.868541521796866E-2</v>
      </c>
      <c r="I22">
        <v>19543</v>
      </c>
      <c r="J22" s="4">
        <f>I22/I20</f>
        <v>7.7127386674875481E-2</v>
      </c>
      <c r="K22" s="2">
        <v>552446.01198599895</v>
      </c>
    </row>
    <row r="23" spans="2:11">
      <c r="F23" t="s">
        <v>24</v>
      </c>
      <c r="G23" s="2">
        <f>G20-G22</f>
        <v>5648771.2300161775</v>
      </c>
      <c r="H23" s="4">
        <f>1-H22</f>
        <v>0.95131458478203135</v>
      </c>
      <c r="I23">
        <f>I20-I22</f>
        <v>233843</v>
      </c>
      <c r="J23" s="4">
        <f>1-J22</f>
        <v>0.92287261332512449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5933046.8379755523</v>
      </c>
      <c r="H26" s="4">
        <f>G26/G5</f>
        <v>0.51320763106974865</v>
      </c>
      <c r="I26">
        <v>219474</v>
      </c>
      <c r="J26" s="4">
        <f>I26/I5</f>
        <v>0.48857881298014955</v>
      </c>
      <c r="K26" s="2">
        <v>2731041.062813486</v>
      </c>
    </row>
    <row r="27" spans="2:11">
      <c r="E27" s="6" t="s">
        <v>27</v>
      </c>
      <c r="F27" s="6"/>
      <c r="G27" s="2">
        <v>5597434.8124227198</v>
      </c>
      <c r="H27" s="4">
        <f>G27/G5</f>
        <v>0.48417724292414288</v>
      </c>
      <c r="I27">
        <v>228651</v>
      </c>
      <c r="J27" s="4">
        <f>I27/I5</f>
        <v>0.50900805638355417</v>
      </c>
      <c r="K27" s="2">
        <v>1953966.989772432</v>
      </c>
    </row>
    <row r="28" spans="2:11">
      <c r="E28" s="6" t="s">
        <v>28</v>
      </c>
      <c r="F28" s="6"/>
      <c r="G28" s="2">
        <v>25750.595953911001</v>
      </c>
      <c r="H28" s="4">
        <f>G28/G5</f>
        <v>2.2274225552296866E-3</v>
      </c>
      <c r="I28">
        <v>845</v>
      </c>
      <c r="J28" s="4">
        <f>I28/I5</f>
        <v>1.8810843059689365E-3</v>
      </c>
      <c r="K28" s="2">
        <v>25613.775900043998</v>
      </c>
    </row>
    <row r="29" spans="2:11">
      <c r="E29" s="6" t="s">
        <v>29</v>
      </c>
      <c r="F29" s="6"/>
      <c r="G29" s="2">
        <v>4482.1288578920003</v>
      </c>
      <c r="H29" s="4">
        <f>G29/G5</f>
        <v>3.8770345087870512E-4</v>
      </c>
      <c r="I29">
        <v>234</v>
      </c>
      <c r="J29" s="4">
        <f>I29/I5</f>
        <v>5.2091565396062854E-4</v>
      </c>
      <c r="K29" s="2">
        <v>3563.8519307040001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M1" sqref="M1"/>
    </sheetView>
  </sheetViews>
  <sheetFormatPr defaultRowHeight="30" customHeight="1"/>
  <cols>
    <col min="5" max="5" width="49.85546875" customWidth="1"/>
  </cols>
  <sheetData>
    <row r="1" spans="1:5" ht="72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11851846.475303715</v>
      </c>
    </row>
    <row r="4" spans="1:5">
      <c r="A4" t="s">
        <v>32</v>
      </c>
      <c r="B4">
        <f>'NEWT - EU'!$G$8</f>
        <v>875330.37924777344</v>
      </c>
    </row>
    <row r="5" spans="1:5">
      <c r="A5" t="s">
        <v>33</v>
      </c>
      <c r="B5">
        <f>'NEWT - EU'!$G$9</f>
        <v>363943.55461085698</v>
      </c>
    </row>
    <row r="6" spans="1:5">
      <c r="A6" t="s">
        <v>34</v>
      </c>
      <c r="B6">
        <f>'NEWT - EU'!$G$10</f>
        <v>2785.2612605630002</v>
      </c>
    </row>
    <row r="15" spans="1:5">
      <c r="A15" t="s">
        <v>35</v>
      </c>
    </row>
    <row r="16" spans="1:5">
      <c r="A16" t="s">
        <v>31</v>
      </c>
      <c r="B16">
        <f>'NEWT - EU'!$I$7</f>
        <v>397705</v>
      </c>
    </row>
    <row r="17" spans="1:2">
      <c r="A17" t="s">
        <v>32</v>
      </c>
      <c r="B17">
        <f>'NEWT - EU'!$I$8</f>
        <v>42651</v>
      </c>
    </row>
    <row r="18" spans="1:2">
      <c r="A18" t="s">
        <v>33</v>
      </c>
      <c r="B18">
        <f>'NEWT - EU'!$I$9</f>
        <v>869013</v>
      </c>
    </row>
    <row r="19" spans="1:2">
      <c r="A19" t="s">
        <v>34</v>
      </c>
      <c r="B19">
        <f>'NEWT - EU'!$I$10</f>
        <v>2378</v>
      </c>
    </row>
    <row r="27" spans="1:2">
      <c r="A27" t="s">
        <v>18</v>
      </c>
    </row>
    <row r="28" spans="1:2">
      <c r="A28" t="s">
        <v>36</v>
      </c>
      <c r="B28">
        <f>'NEWT - EU'!$G$18</f>
        <v>6463003.8065083232</v>
      </c>
    </row>
    <row r="29" spans="1:2">
      <c r="A29" t="s">
        <v>37</v>
      </c>
      <c r="B29">
        <f>'NEWT - EU'!$G$19</f>
        <v>1042342.553234957</v>
      </c>
    </row>
    <row r="30" spans="1:2">
      <c r="A30" t="s">
        <v>38</v>
      </c>
      <c r="B30">
        <f>'NEWT - EU'!$G$22</f>
        <v>184386.076728146</v>
      </c>
    </row>
    <row r="31" spans="1:2">
      <c r="A31" t="s">
        <v>39</v>
      </c>
      <c r="B31">
        <f>'NEWT - EU'!$G$23</f>
        <v>5037444.4180800626</v>
      </c>
    </row>
    <row r="40" spans="1:2">
      <c r="A40" t="s">
        <v>40</v>
      </c>
    </row>
    <row r="41" spans="1:2">
      <c r="A41" t="s">
        <v>41</v>
      </c>
      <c r="B41">
        <f>'NEWT - EU'!$G$26</f>
        <v>5868688.1989996638</v>
      </c>
    </row>
    <row r="42" spans="1:2">
      <c r="A42" t="s">
        <v>42</v>
      </c>
      <c r="B42">
        <f>'NEWT - EU'!$G$27</f>
        <v>6849252.814672472</v>
      </c>
    </row>
    <row r="43" spans="1:2">
      <c r="A43" t="s">
        <v>43</v>
      </c>
      <c r="B43">
        <f>'NEWT - EU'!$G$28</f>
        <v>7590.514646828</v>
      </c>
    </row>
    <row r="44" spans="1:2">
      <c r="A44" t="s">
        <v>44</v>
      </c>
      <c r="B44">
        <f>'NEWT - EU'!$G$29</f>
        <v>1645.326232524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2023-09-06T12:25:25Z</dcterms:created>
  <dcterms:modified xsi:type="dcterms:W3CDTF">2023-09-06T12:25:25Z</dcterms:modified>
</cp:coreProperties>
</file>