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AB288945-F999-4200-8660-E17D30A04A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H15" i="5"/>
  <c r="J14" i="5"/>
  <c r="H14" i="5"/>
  <c r="K13" i="5"/>
  <c r="J13" i="5"/>
  <c r="I13" i="5"/>
  <c r="G13" i="5"/>
  <c r="H13" i="5" s="1"/>
  <c r="J10" i="5"/>
  <c r="H10" i="5"/>
  <c r="K8" i="5"/>
  <c r="J8" i="5"/>
  <c r="I8" i="5"/>
  <c r="J15" i="5" s="1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20" i="2"/>
  <c r="J19" i="2"/>
  <c r="H19" i="2"/>
  <c r="H20" i="2" s="1"/>
  <c r="J18" i="2"/>
  <c r="H18" i="2"/>
  <c r="H15" i="2"/>
  <c r="J14" i="2"/>
  <c r="H14" i="2"/>
  <c r="K13" i="2"/>
  <c r="I13" i="2"/>
  <c r="J13" i="2" s="1"/>
  <c r="H13" i="2"/>
  <c r="G13" i="2"/>
  <c r="J10" i="2"/>
  <c r="H10" i="2"/>
  <c r="K8" i="2"/>
  <c r="I8" i="2"/>
  <c r="J15" i="2" s="1"/>
  <c r="G8" i="2"/>
  <c r="B4" i="3" s="1"/>
  <c r="J7" i="2"/>
  <c r="J8" i="2" s="1"/>
  <c r="H7" i="2"/>
  <c r="H8" i="2" s="1"/>
  <c r="J5" i="2"/>
  <c r="J9" i="2" s="1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<sst xmlns="http://schemas.openxmlformats.org/spreadsheetml/2006/main" count="83" uniqueCount="46">
  <si>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September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</si>
  <si>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</si>
  <si>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</si>
  <si>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</si>
  <si>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</si>
  <si>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</si>
  <si>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</si>
  <si>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</si>
  <si>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</si>
  <si>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</si>
  <si>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</si>
  <si>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</si>
  <si>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</si>
  <si>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</si>
  <si>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</si>
  <si>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</si>
  <si>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</si>
  <si>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</si>
  <si>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</si>
  <si>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</si>
  <si>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</si>
  <si>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</si>
  <si>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</si>
  <si>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</si>
  <si>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</si>
  <si>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</si>
  <si>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</si>
  <si>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</si>
  <si>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</si>
  <si>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</si>
  <si>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</si>
  <si>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</si>
  <si>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</si>
  <si>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</si>
  <si>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</si>
  <si>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</si>
  <si>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</si>
  <si>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</si>
  <si>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</si>
  <si>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</si>
  <si>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</si>
  <si>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</si>
  <si>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</si>
  <si>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</si>
  <si>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</si>
  <si>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 - EU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Week ending 16 September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</si>
</sst>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6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10455483.429932987</c:v>
                </c:pt>
                <c:pt idx="1">
                  <c:v>871141.65189393423</c:v>
                </c:pt>
                <c:pt idx="2">
                  <c:v>195526.65169888199</c:v>
                </c:pt>
                <c:pt idx="3">
                  <c:v>10.426448655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C7-4D5D-ABA1-426284434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353615</c:v>
                </c:pt>
                <c:pt idx="1">
                  <c:v>30128</c:v>
                </c:pt>
                <c:pt idx="2">
                  <c:v>328005</c:v>
                </c:pt>
                <c:pt idx="3">
                  <c:v>814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2A5-4BF1-8DCD-B06DA4CFF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5906198.5012522954</c:v>
                </c:pt>
                <c:pt idx="1">
                  <c:v>819415.70058358205</c:v>
                </c:pt>
                <c:pt idx="2">
                  <c:v>292279.91468907002</c:v>
                </c:pt>
                <c:pt idx="3">
                  <c:v>4308730.9653019756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92-425C-A4A6-A9262C030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5295924.1807012185</c:v>
                </c:pt>
                <c:pt idx="1">
                  <c:v>6019016.7447391609</c:v>
                </c:pt>
                <c:pt idx="2">
                  <c:v>9945.5766068770008</c:v>
                </c:pt>
                <c:pt idx="3">
                  <c:v>1738.5797796649999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D5-4D0A-A3A3-B0CD1C3B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11522162.15997446</v>
      </c>
      <c r="H4" s="5"/>
      <c r="I4" s="1">
        <v>712562</v>
      </c>
      <c r="J4" s="5"/>
      <c r="K4" s="3">
        <v>1627209.512755486</v>
      </c>
    </row>
    <row r="5" spans="1:11">
      <c r="E5" s="6" t="s">
        <v>7</v>
      </c>
      <c r="F5" s="6"/>
      <c r="G5" s="2">
        <v>11326625.081826922</v>
      </c>
      <c r="H5" s="4">
        <f>G5/G4</f>
        <v>0.98302948045404259</v>
      </c>
      <c r="I5">
        <v>383743</v>
      </c>
      <c r="J5" s="4">
        <f>I5/I4</f>
        <v>0.53853980425562964</v>
      </c>
      <c r="K5" s="2">
        <v>1556170.7871482051</v>
      </c>
    </row>
    <row r="6" spans="1:11">
      <c r="F6" t="s">
        <v>8</v>
      </c>
    </row>
    <row r="7" spans="1:11">
      <c r="F7" t="s">
        <v>9</v>
      </c>
      <c r="G7" s="2">
        <v>10455483.429932987</v>
      </c>
      <c r="H7" s="4">
        <f>G7/G5</f>
        <v>0.92308903617798355</v>
      </c>
      <c r="I7">
        <v>353615</v>
      </c>
      <c r="J7" s="4">
        <f>I7/I5</f>
        <v>0.92148912162567131</v>
      </c>
      <c r="K7" s="2">
        <v>1405388.1095564661</v>
      </c>
    </row>
    <row r="8" spans="1:11">
      <c r="F8" t="s">
        <v>10</v>
      </c>
      <c r="G8" s="2">
        <f>G5-G7</f>
        <v>871141.65189393423</v>
      </c>
      <c r="H8" s="4">
        <f>1-H7</f>
        <v>7.6910963822016454E-2</v>
      </c>
      <c r="I8">
        <f>I5-I7</f>
        <v>30128</v>
      </c>
      <c r="J8" s="4">
        <f>1-J7</f>
        <v>7.8510878374328685E-2</v>
      </c>
      <c r="K8" s="2">
        <f>K5-K7</f>
        <v>150782.67759173899</v>
      </c>
    </row>
    <row r="9" spans="1:11">
      <c r="E9" s="6" t="s">
        <v>11</v>
      </c>
      <c r="F9" s="6"/>
      <c r="G9" s="2">
        <v>195526.65169888199</v>
      </c>
      <c r="H9" s="4">
        <f>1-H5-H10</f>
        <v>1.6969614642128573E-2</v>
      </c>
      <c r="I9">
        <v>328005</v>
      </c>
      <c r="J9" s="4">
        <f>1-J5-J10</f>
        <v>0.46031783900909679</v>
      </c>
      <c r="K9" s="2">
        <v>70998.275241705007</v>
      </c>
    </row>
    <row r="10" spans="1:11">
      <c r="E10" s="6" t="s">
        <v>12</v>
      </c>
      <c r="F10" s="6"/>
      <c r="G10" s="2">
        <v>10.426448655</v>
      </c>
      <c r="H10" s="4">
        <f>G10/G4</f>
        <v>9.0490382883338198E-7</v>
      </c>
      <c r="I10">
        <v>814</v>
      </c>
      <c r="J10" s="4">
        <f>I10/I4</f>
        <v>1.1423567352735621E-3</v>
      </c>
      <c r="K10" s="2">
        <v>40.450365576000003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6759624.1639507068</v>
      </c>
      <c r="H13" s="5">
        <f>G13/G5</f>
        <v>0.59679066934035196</v>
      </c>
      <c r="I13" s="1">
        <f>I14+I15</f>
        <v>244176</v>
      </c>
      <c r="J13" s="5">
        <f>I13/I5</f>
        <v>0.63630085760522015</v>
      </c>
      <c r="K13" s="3">
        <f>K14+K15</f>
        <v>489314.39985127596</v>
      </c>
    </row>
    <row r="14" spans="1:11">
      <c r="E14" s="6" t="s">
        <v>15</v>
      </c>
      <c r="F14" s="6"/>
      <c r="G14" s="2">
        <v>6157325.7475377629</v>
      </c>
      <c r="H14" s="4">
        <f>G14/G7</f>
        <v>0.58890875671133147</v>
      </c>
      <c r="I14">
        <v>221170</v>
      </c>
      <c r="J14" s="4">
        <f>I14/I7</f>
        <v>0.62545423695261793</v>
      </c>
      <c r="K14" s="2">
        <v>459702.32468430698</v>
      </c>
    </row>
    <row r="15" spans="1:11">
      <c r="E15" s="6" t="s">
        <v>16</v>
      </c>
      <c r="F15" s="6"/>
      <c r="G15" s="2">
        <v>602298.41641294397</v>
      </c>
      <c r="H15" s="4">
        <f>G15/G8</f>
        <v>0.69138975860412277</v>
      </c>
      <c r="I15">
        <v>23006</v>
      </c>
      <c r="J15" s="4">
        <f>I15/I8</f>
        <v>0.76360860329261815</v>
      </c>
      <c r="K15" s="2">
        <v>29612.075166969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5906198.5012522954</v>
      </c>
      <c r="H18" s="4">
        <f>G18/G5</f>
        <v>0.52144380683426472</v>
      </c>
      <c r="I18">
        <v>226895</v>
      </c>
      <c r="J18" s="4">
        <f>I18/I5</f>
        <v>0.59126811433693904</v>
      </c>
      <c r="K18" s="2">
        <v>234163.426536757</v>
      </c>
    </row>
    <row r="19" spans="2:11">
      <c r="E19" s="6" t="s">
        <v>20</v>
      </c>
      <c r="F19" s="6"/>
      <c r="G19" s="2">
        <v>819415.70058358205</v>
      </c>
      <c r="H19" s="4">
        <f>G19/G5</f>
        <v>7.2344206210047418E-2</v>
      </c>
      <c r="I19">
        <v>16657</v>
      </c>
      <c r="J19" s="4">
        <f>I19/I5</f>
        <v>4.3406654974813871E-2</v>
      </c>
      <c r="K19" s="2">
        <v>223001.10344279499</v>
      </c>
    </row>
    <row r="20" spans="2:11">
      <c r="E20" s="6" t="s">
        <v>21</v>
      </c>
      <c r="F20" s="6"/>
      <c r="G20" s="2">
        <v>4601010.8799910452</v>
      </c>
      <c r="H20" s="4">
        <f>1-H18-H19</f>
        <v>0.40621198695568783</v>
      </c>
      <c r="I20">
        <v>140191</v>
      </c>
      <c r="J20" s="4">
        <f>1-J18-J19</f>
        <v>0.36532523068824707</v>
      </c>
      <c r="K20" s="2">
        <v>1099006.257168653</v>
      </c>
    </row>
    <row r="21" spans="2:11">
      <c r="F21" t="s">
        <v>22</v>
      </c>
    </row>
    <row r="22" spans="2:11">
      <c r="F22" t="s">
        <v>23</v>
      </c>
      <c r="G22" s="2">
        <v>292279.91468907002</v>
      </c>
      <c r="H22" s="4">
        <f>G22/G20</f>
        <v>6.3525151822644441E-2</v>
      </c>
      <c r="I22">
        <v>9267</v>
      </c>
      <c r="J22" s="4">
        <f>I22/I20</f>
        <v>6.6102674208758053E-2</v>
      </c>
      <c r="K22" s="2">
        <v>3313.7733419169999</v>
      </c>
    </row>
    <row r="23" spans="2:11">
      <c r="F23" t="s">
        <v>24</v>
      </c>
      <c r="G23" s="2">
        <f>G20-G22</f>
        <v>4308730.9653019756</v>
      </c>
      <c r="H23" s="4">
        <f>1-H22</f>
        <v>0.9364748481773556</v>
      </c>
      <c r="I23">
        <f>I20-I22</f>
        <v>130924</v>
      </c>
      <c r="J23" s="4">
        <f>1-J22</f>
        <v>0.93389732579124196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5295924.1807012185</v>
      </c>
      <c r="H26" s="4">
        <f>G26/G5</f>
        <v>0.46756418107263908</v>
      </c>
      <c r="I26">
        <v>192398</v>
      </c>
      <c r="J26" s="4">
        <f>I26/I5</f>
        <v>0.50137201199761294</v>
      </c>
      <c r="K26" s="2">
        <v>334346.37548332702</v>
      </c>
    </row>
    <row r="27" spans="2:11">
      <c r="E27" s="6" t="s">
        <v>27</v>
      </c>
      <c r="F27" s="6"/>
      <c r="G27" s="2">
        <v>6019016.7447391609</v>
      </c>
      <c r="H27" s="4">
        <f>G27/G5</f>
        <v>0.53140425336373254</v>
      </c>
      <c r="I27">
        <v>191017</v>
      </c>
      <c r="J27" s="4">
        <f>I27/I5</f>
        <v>0.49777324928402605</v>
      </c>
      <c r="K27" s="2">
        <v>1221824.411664878</v>
      </c>
    </row>
    <row r="28" spans="2:11">
      <c r="E28" s="6" t="s">
        <v>28</v>
      </c>
      <c r="F28" s="6"/>
      <c r="G28" s="2">
        <v>9945.5766068770008</v>
      </c>
      <c r="H28" s="4">
        <f>G28/G5</f>
        <v>8.7807061106262335E-4</v>
      </c>
      <c r="I28">
        <v>240</v>
      </c>
      <c r="J28" s="4">
        <f>I28/I5</f>
        <v>6.2541857441047782E-4</v>
      </c>
      <c r="K28" s="2">
        <v>0</v>
      </c>
    </row>
    <row r="29" spans="2:11">
      <c r="E29" s="6" t="s">
        <v>29</v>
      </c>
      <c r="F29" s="6"/>
      <c r="G29" s="2">
        <v>1738.5797796649999</v>
      </c>
      <c r="H29" s="4">
        <f>G29/G5</f>
        <v>1.534949525657449E-4</v>
      </c>
      <c r="I29">
        <v>88</v>
      </c>
      <c r="J29" s="4">
        <f>I29/I5</f>
        <v>2.2932014395050856E-4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12818138.776069015</v>
      </c>
      <c r="H4" s="5"/>
      <c r="I4" s="1">
        <v>2059319</v>
      </c>
      <c r="J4" s="5"/>
      <c r="K4" s="3">
        <v>224677418.62968889</v>
      </c>
    </row>
    <row r="5" spans="1:11">
      <c r="E5" s="6" t="s">
        <v>7</v>
      </c>
      <c r="F5" s="6"/>
      <c r="G5" s="2">
        <v>11250841.63603884</v>
      </c>
      <c r="H5" s="4">
        <f>G5/G4</f>
        <v>0.87772818133657127</v>
      </c>
      <c r="I5">
        <v>382465</v>
      </c>
      <c r="J5" s="4">
        <f>I5/I4</f>
        <v>0.18572401847406836</v>
      </c>
      <c r="K5" s="2">
        <v>4937491.0392654538</v>
      </c>
    </row>
    <row r="6" spans="1:11">
      <c r="F6" t="s">
        <v>8</v>
      </c>
    </row>
    <row r="7" spans="1:11">
      <c r="F7" t="s">
        <v>9</v>
      </c>
      <c r="G7" s="2">
        <v>10301003.284339542</v>
      </c>
      <c r="H7" s="4">
        <f>G7/G5</f>
        <v>0.91557624021150885</v>
      </c>
      <c r="I7">
        <v>356935</v>
      </c>
      <c r="J7" s="4">
        <f>I7/I5</f>
        <v>0.93324879400729477</v>
      </c>
      <c r="K7" s="2">
        <v>4699960.9783593686</v>
      </c>
    </row>
    <row r="8" spans="1:11">
      <c r="F8" t="s">
        <v>10</v>
      </c>
      <c r="G8" s="2">
        <f>G5-G7</f>
        <v>949838.35169929825</v>
      </c>
      <c r="H8" s="4">
        <f>1-H7</f>
        <v>8.4423759788491148E-2</v>
      </c>
      <c r="I8">
        <f>I5-I7</f>
        <v>25530</v>
      </c>
      <c r="J8" s="4">
        <f>1-J7</f>
        <v>6.6751205992705231E-2</v>
      </c>
      <c r="K8" s="2">
        <f>K5-K7</f>
        <v>237530.06090608519</v>
      </c>
    </row>
    <row r="9" spans="1:11">
      <c r="E9" s="6" t="s">
        <v>11</v>
      </c>
      <c r="F9" s="6"/>
      <c r="G9" s="2">
        <v>1508996.6827318191</v>
      </c>
      <c r="H9" s="4">
        <f>1-H5-H10</f>
        <v>0.11772354076467469</v>
      </c>
      <c r="I9">
        <v>1510188</v>
      </c>
      <c r="J9" s="4">
        <f>1-J5-J10</f>
        <v>0.73334340138657483</v>
      </c>
      <c r="K9" s="2">
        <v>219236927.67956424</v>
      </c>
    </row>
    <row r="10" spans="1:11">
      <c r="E10" s="6" t="s">
        <v>12</v>
      </c>
      <c r="F10" s="6"/>
      <c r="G10" s="2">
        <v>58300.457298357003</v>
      </c>
      <c r="H10" s="4">
        <f>G10/G4</f>
        <v>4.5482778987540511E-3</v>
      </c>
      <c r="I10">
        <v>166666</v>
      </c>
      <c r="J10" s="4">
        <f>I10/I4</f>
        <v>8.0932580139356752E-2</v>
      </c>
      <c r="K10" s="2">
        <v>502999.91085921502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4629997.901206539</v>
      </c>
      <c r="H13" s="5">
        <f>G13/G5</f>
        <v>0.41152458198110892</v>
      </c>
      <c r="I13" s="1">
        <f>I14+I15</f>
        <v>142159</v>
      </c>
      <c r="J13" s="5">
        <f>I13/I5</f>
        <v>0.37169152732929811</v>
      </c>
      <c r="K13" s="3">
        <f>K14+K15</f>
        <v>1262541.0484462541</v>
      </c>
    </row>
    <row r="14" spans="1:11">
      <c r="E14" s="6" t="s">
        <v>15</v>
      </c>
      <c r="F14" s="6"/>
      <c r="G14" s="2">
        <v>4262899.5654085493</v>
      </c>
      <c r="H14" s="4">
        <f>G14/G7</f>
        <v>0.41383343425289171</v>
      </c>
      <c r="I14">
        <v>128589</v>
      </c>
      <c r="J14" s="4">
        <f>I14/I7</f>
        <v>0.36025887066272572</v>
      </c>
      <c r="K14" s="2">
        <v>1237323.7387120191</v>
      </c>
    </row>
    <row r="15" spans="1:11">
      <c r="E15" s="6" t="s">
        <v>16</v>
      </c>
      <c r="F15" s="6"/>
      <c r="G15" s="2">
        <v>367098.33579798997</v>
      </c>
      <c r="H15" s="4">
        <f>G15/G8</f>
        <v>0.3864850636334452</v>
      </c>
      <c r="I15">
        <v>13570</v>
      </c>
      <c r="J15" s="4">
        <f>I15/I8</f>
        <v>0.53153153153153154</v>
      </c>
      <c r="K15" s="2">
        <v>25217.309734235001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3812854.671191562</v>
      </c>
      <c r="H18" s="4">
        <f>G18/G5</f>
        <v>0.3388950617683727</v>
      </c>
      <c r="I18">
        <v>135877</v>
      </c>
      <c r="J18" s="4">
        <f>I18/I5</f>
        <v>0.35526649497339624</v>
      </c>
      <c r="K18" s="2">
        <v>875768.11546062701</v>
      </c>
    </row>
    <row r="19" spans="2:11">
      <c r="E19" s="6" t="s">
        <v>20</v>
      </c>
      <c r="F19" s="6"/>
      <c r="G19" s="2">
        <v>606274.25477878901</v>
      </c>
      <c r="H19" s="4">
        <f>G19/G5</f>
        <v>5.3887013468998046E-2</v>
      </c>
      <c r="I19">
        <v>30846</v>
      </c>
      <c r="J19" s="4">
        <f>I19/I5</f>
        <v>8.0650517040774972E-2</v>
      </c>
      <c r="K19" s="2">
        <v>745214.34517519595</v>
      </c>
    </row>
    <row r="20" spans="2:11">
      <c r="E20" s="6" t="s">
        <v>21</v>
      </c>
      <c r="F20" s="6"/>
      <c r="G20" s="2">
        <v>6831712.7100684894</v>
      </c>
      <c r="H20" s="4">
        <f>1-H18-H19</f>
        <v>0.60721792476262926</v>
      </c>
      <c r="I20">
        <v>215742</v>
      </c>
      <c r="J20" s="4">
        <f>1-J18-J19</f>
        <v>0.56408298798582879</v>
      </c>
      <c r="K20" s="2">
        <v>3316508.5786296311</v>
      </c>
    </row>
    <row r="21" spans="2:11">
      <c r="F21" t="s">
        <v>22</v>
      </c>
    </row>
    <row r="22" spans="2:11">
      <c r="F22" t="s">
        <v>23</v>
      </c>
      <c r="G22" s="2">
        <v>255825.71986826</v>
      </c>
      <c r="H22" s="4">
        <f>G22/G20</f>
        <v>3.7446791269666151E-2</v>
      </c>
      <c r="I22">
        <v>7961</v>
      </c>
      <c r="J22" s="4">
        <f>I22/I20</f>
        <v>3.6900557146962575E-2</v>
      </c>
      <c r="K22" s="2">
        <v>956048.42394974898</v>
      </c>
    </row>
    <row r="23" spans="2:11">
      <c r="F23" t="s">
        <v>24</v>
      </c>
      <c r="G23" s="2">
        <f>G20-G22</f>
        <v>6575886.990200229</v>
      </c>
      <c r="H23" s="4">
        <f>1-H22</f>
        <v>0.9625532087303339</v>
      </c>
      <c r="I23">
        <f>I20-I22</f>
        <v>207781</v>
      </c>
      <c r="J23" s="4">
        <f>1-J22</f>
        <v>0.96309944285303739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5234073.7633956848</v>
      </c>
      <c r="H26" s="4">
        <f>G26/G5</f>
        <v>0.46521619739360942</v>
      </c>
      <c r="I26">
        <v>167374</v>
      </c>
      <c r="J26" s="4">
        <f>I26/I5</f>
        <v>0.43761912854771023</v>
      </c>
      <c r="K26" s="2">
        <v>3204101.3581254859</v>
      </c>
    </row>
    <row r="27" spans="2:11">
      <c r="E27" s="6" t="s">
        <v>27</v>
      </c>
      <c r="F27" s="6"/>
      <c r="G27" s="2">
        <v>5992146.0481796199</v>
      </c>
      <c r="H27" s="4">
        <f>G27/G5</f>
        <v>0.53259535970940175</v>
      </c>
      <c r="I27">
        <v>214244</v>
      </c>
      <c r="J27" s="4">
        <f>I27/I5</f>
        <v>0.56016628972585725</v>
      </c>
      <c r="K27" s="2">
        <v>1726313.8474897849</v>
      </c>
    </row>
    <row r="28" spans="2:11">
      <c r="E28" s="6" t="s">
        <v>28</v>
      </c>
      <c r="F28" s="6"/>
      <c r="G28" s="2">
        <v>20056.098293313</v>
      </c>
      <c r="H28" s="4">
        <f>G28/G5</f>
        <v>1.7826309303891586E-3</v>
      </c>
      <c r="I28">
        <v>626</v>
      </c>
      <c r="J28" s="4">
        <f>I28/I5</f>
        <v>1.6367510752617886E-3</v>
      </c>
      <c r="K28" s="2">
        <v>3927.4774228709998</v>
      </c>
    </row>
    <row r="29" spans="2:11">
      <c r="E29" s="6" t="s">
        <v>29</v>
      </c>
      <c r="F29" s="6"/>
      <c r="G29" s="2">
        <v>4565.7261702220003</v>
      </c>
      <c r="H29" s="4">
        <f>G29/G5</f>
        <v>4.0581196659963714E-4</v>
      </c>
      <c r="I29">
        <v>221</v>
      </c>
      <c r="J29" s="4">
        <f>I29/I5</f>
        <v>5.7783065117069537E-4</v>
      </c>
      <c r="K29" s="2">
        <v>3148.3562273120001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2" sqref="I2"/>
    </sheetView>
  </sheetViews>
  <sheetFormatPr defaultRowHeight="30" customHeight="1"/>
  <cols>
    <col min="5" max="5" width="39.77734375" customWidth="1"/>
  </cols>
  <sheetData>
    <row r="1" spans="1:5" ht="41.4" customHeight="1">
      <c r="E1" s="16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10455483.429932987</v>
      </c>
    </row>
    <row r="4" spans="1:5">
      <c r="A4" t="s">
        <v>32</v>
      </c>
      <c r="B4">
        <f>'NEWT - EU'!$G$8</f>
        <v>871141.65189393423</v>
      </c>
    </row>
    <row r="5" spans="1:5">
      <c r="A5" t="s">
        <v>33</v>
      </c>
      <c r="B5">
        <f>'NEWT - EU'!$G$9</f>
        <v>195526.65169888199</v>
      </c>
    </row>
    <row r="6" spans="1:5">
      <c r="A6" t="s">
        <v>34</v>
      </c>
      <c r="B6">
        <f>'NEWT - EU'!$G$10</f>
        <v>10.426448655</v>
      </c>
    </row>
    <row r="15" spans="1:5">
      <c r="A15" t="s">
        <v>35</v>
      </c>
    </row>
    <row r="16" spans="1:5">
      <c r="A16" t="s">
        <v>31</v>
      </c>
      <c r="B16">
        <f>'NEWT - EU'!$I$7</f>
        <v>353615</v>
      </c>
    </row>
    <row r="17" spans="1:2">
      <c r="A17" t="s">
        <v>32</v>
      </c>
      <c r="B17">
        <f>'NEWT - EU'!$I$8</f>
        <v>30128</v>
      </c>
    </row>
    <row r="18" spans="1:2">
      <c r="A18" t="s">
        <v>33</v>
      </c>
      <c r="B18">
        <f>'NEWT - EU'!$I$9</f>
        <v>328005</v>
      </c>
    </row>
    <row r="19" spans="1:2">
      <c r="A19" t="s">
        <v>34</v>
      </c>
      <c r="B19">
        <f>'NEWT - EU'!$I$10</f>
        <v>814</v>
      </c>
    </row>
    <row r="27" spans="1:2">
      <c r="A27" t="s">
        <v>18</v>
      </c>
    </row>
    <row r="28" spans="1:2">
      <c r="A28" t="s">
        <v>36</v>
      </c>
      <c r="B28">
        <f>'NEWT - EU'!$G$18</f>
        <v>5906198.5012522954</v>
      </c>
    </row>
    <row r="29" spans="1:2">
      <c r="A29" t="s">
        <v>37</v>
      </c>
      <c r="B29">
        <f>'NEWT - EU'!$G$19</f>
        <v>819415.70058358205</v>
      </c>
    </row>
    <row r="30" spans="1:2">
      <c r="A30" t="s">
        <v>38</v>
      </c>
      <c r="B30">
        <f>'NEWT - EU'!$G$22</f>
        <v>292279.91468907002</v>
      </c>
    </row>
    <row r="31" spans="1:2">
      <c r="A31" t="s">
        <v>39</v>
      </c>
      <c r="B31">
        <f>'NEWT - EU'!$G$23</f>
        <v>4308730.9653019756</v>
      </c>
    </row>
    <row r="40" spans="1:2">
      <c r="A40" t="s">
        <v>40</v>
      </c>
    </row>
    <row r="41" spans="1:2">
      <c r="A41" t="s">
        <v>41</v>
      </c>
      <c r="B41">
        <f>'NEWT - EU'!$G$26</f>
        <v>5295924.1807012185</v>
      </c>
    </row>
    <row r="42" spans="1:2">
      <c r="A42" t="s">
        <v>42</v>
      </c>
      <c r="B42">
        <f>'NEWT - EU'!$G$27</f>
        <v>6019016.7447391609</v>
      </c>
    </row>
    <row r="43" spans="1:2">
      <c r="A43" t="s">
        <v>43</v>
      </c>
      <c r="B43">
        <f>'NEWT - EU'!$G$28</f>
        <v>9945.5766068770008</v>
      </c>
    </row>
    <row r="44" spans="1:2">
      <c r="A44" t="s">
        <v>44</v>
      </c>
      <c r="B44">
        <f>'NEWT - EU'!$G$29</f>
        <v>1738.5797796649999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2022-11-20T17:21:17Z</dcterms:created>
  <dcterms:modified xsi:type="dcterms:W3CDTF">2022-11-20T17:21:17Z</dcterms:modified>
</cp:coreProperties>
</file>