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8A94FF37-043D-4F53-BD93-F5EF42D55E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H9" i="5" s="1"/>
  <c r="K8" i="5"/>
  <c r="J8" i="5"/>
  <c r="I8" i="5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H20" i="2"/>
  <c r="J19" i="2"/>
  <c r="H19" i="2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<sst xmlns="http://schemas.openxmlformats.org/spreadsheetml/2006/main" count="83" uniqueCount="46">
  <si>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14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</si>
  <si>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</si>
  <si>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</si>
  <si>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</si>
  <si>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</si>
  <si>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</si>
  <si>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</si>
  <si>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</si>
  <si>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</si>
  <si>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</si>
  <si>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</si>
  <si>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</si>
  <si>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</si>
  <si>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</si>
  <si>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</si>
  <si>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</si>
  <si>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</si>
  <si>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</si>
  <si>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</si>
  <si>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</si>
  <si>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</si>
  <si>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</si>
  <si>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</si>
  <si>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</si>
  <si>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</si>
  <si>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</si>
  <si>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</si>
  <si>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</si>
  <si>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</si>
  <si>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</si>
  <si>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</si>
  <si>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</si>
  <si>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</si>
  <si>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</si>
  <si>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</si>
  <si>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</si>
  <si>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</si>
  <si>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</si>
  <si>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</si>
  <si>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</si>
  <si>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</si>
  <si>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</si>
  <si>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</si>
  <si>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</si>
  <si>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</si>
  <si>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 - EU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Week 118:week ending 14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</si>
</sst>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9822047.9726714287</c:v>
                </c:pt>
                <c:pt idx="1">
                  <c:v>909427.8856893871</c:v>
                </c:pt>
                <c:pt idx="2">
                  <c:v>309434.78162395302</c:v>
                </c:pt>
                <c:pt idx="3">
                  <c:v>79.843309920999999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73-456F-B218-BBC7FB4CD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373072</c:v>
                </c:pt>
                <c:pt idx="1">
                  <c:v>43433</c:v>
                </c:pt>
                <c:pt idx="2">
                  <c:v>853705</c:v>
                </c:pt>
                <c:pt idx="3">
                  <c:v>2050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C6-4188-B87D-27336AEB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5927233.5075306715</c:v>
                </c:pt>
                <c:pt idx="1">
                  <c:v>720052.28410678403</c:v>
                </c:pt>
                <c:pt idx="2">
                  <c:v>304811.87978169002</c:v>
                </c:pt>
                <c:pt idx="3">
                  <c:v>3779378.1869416712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7C-4596-8CAD-A093DE55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5548973.677808336</c:v>
                </c:pt>
                <c:pt idx="1">
                  <c:v>5171176.8707524547</c:v>
                </c:pt>
                <c:pt idx="2">
                  <c:v>10850.652333362001</c:v>
                </c:pt>
                <c:pt idx="3">
                  <c:v>474.65746666400003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36-461E-BF7C-47E7C3D06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11040990.483294692</v>
      </c>
      <c r="H4" s="5"/>
      <c r="I4" s="1">
        <v>1272260</v>
      </c>
      <c r="J4" s="5"/>
      <c r="K4" s="3">
        <v>1596981.225807627</v>
      </c>
    </row>
    <row r="5" spans="1:11">
      <c r="E5" s="6" t="s">
        <v>7</v>
      </c>
      <c r="F5" s="6"/>
      <c r="G5" s="2">
        <v>10731475.858360816</v>
      </c>
      <c r="H5" s="4">
        <f>G5/G4</f>
        <v>0.97196677006449916</v>
      </c>
      <c r="I5">
        <v>416505</v>
      </c>
      <c r="J5" s="4">
        <f>I5/I4</f>
        <v>0.3273741216418028</v>
      </c>
      <c r="K5" s="2">
        <v>1524897.2009378141</v>
      </c>
    </row>
    <row r="6" spans="1:11">
      <c r="F6" t="s">
        <v>8</v>
      </c>
    </row>
    <row r="7" spans="1:11">
      <c r="F7" t="s">
        <v>9</v>
      </c>
      <c r="G7" s="2">
        <v>9822047.9726714287</v>
      </c>
      <c r="H7" s="4">
        <f>G7/G5</f>
        <v>0.91525602836996012</v>
      </c>
      <c r="I7">
        <v>373072</v>
      </c>
      <c r="J7" s="4">
        <f>I7/I5</f>
        <v>0.89572033949172281</v>
      </c>
      <c r="K7" s="2">
        <v>1314744.211539052</v>
      </c>
    </row>
    <row r="8" spans="1:11">
      <c r="F8" t="s">
        <v>10</v>
      </c>
      <c r="G8" s="2">
        <f>G5-G7</f>
        <v>909427.8856893871</v>
      </c>
      <c r="H8" s="4">
        <f>1-H7</f>
        <v>8.4743971630039883E-2</v>
      </c>
      <c r="I8">
        <f>I5-I7</f>
        <v>43433</v>
      </c>
      <c r="J8" s="4">
        <f>1-J7</f>
        <v>0.10427966050827719</v>
      </c>
      <c r="K8" s="2">
        <f>K5-K7</f>
        <v>210152.98939876212</v>
      </c>
    </row>
    <row r="9" spans="1:11">
      <c r="E9" s="6" t="s">
        <v>11</v>
      </c>
      <c r="F9" s="6"/>
      <c r="G9" s="2">
        <v>309434.78162395302</v>
      </c>
      <c r="H9" s="4">
        <f>1-H5-H10</f>
        <v>2.8025998400427802E-2</v>
      </c>
      <c r="I9">
        <v>853705</v>
      </c>
      <c r="J9" s="4">
        <f>1-J5-J10</f>
        <v>0.67101457249304386</v>
      </c>
      <c r="K9" s="2">
        <v>71555.957930118006</v>
      </c>
    </row>
    <row r="10" spans="1:11">
      <c r="E10" s="6" t="s">
        <v>12</v>
      </c>
      <c r="F10" s="6"/>
      <c r="G10" s="2">
        <v>79.843309920999999</v>
      </c>
      <c r="H10" s="4">
        <f>G10/G4</f>
        <v>7.2315350730357954E-6</v>
      </c>
      <c r="I10">
        <v>2050</v>
      </c>
      <c r="J10" s="4">
        <f>I10/I4</f>
        <v>1.6113058651533491E-3</v>
      </c>
      <c r="K10" s="2">
        <v>528.06693969499997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6633574.0059645623</v>
      </c>
      <c r="H13" s="5">
        <f>G13/G5</f>
        <v>0.61814181884371411</v>
      </c>
      <c r="I13" s="1">
        <f>I14+I15</f>
        <v>276455</v>
      </c>
      <c r="J13" s="5">
        <f>I13/I5</f>
        <v>0.66374953481950993</v>
      </c>
      <c r="K13" s="3">
        <f>K14+K15</f>
        <v>451801.78574665403</v>
      </c>
    </row>
    <row r="14" spans="1:11">
      <c r="E14" s="6" t="s">
        <v>15</v>
      </c>
      <c r="F14" s="6"/>
      <c r="G14" s="2">
        <v>6038808.3649785193</v>
      </c>
      <c r="H14" s="4">
        <f>G14/G7</f>
        <v>0.61482171353476567</v>
      </c>
      <c r="I14">
        <v>248164</v>
      </c>
      <c r="J14" s="4">
        <f>I14/I7</f>
        <v>0.66519063344341034</v>
      </c>
      <c r="K14" s="2">
        <v>453577.57932941901</v>
      </c>
    </row>
    <row r="15" spans="1:11">
      <c r="E15" s="6" t="s">
        <v>16</v>
      </c>
      <c r="F15" s="6"/>
      <c r="G15" s="2">
        <v>594765.64098604303</v>
      </c>
      <c r="H15" s="4">
        <f>G15/G8</f>
        <v>0.65399978419969385</v>
      </c>
      <c r="I15">
        <v>28291</v>
      </c>
      <c r="J15" s="4">
        <f>I15/I8</f>
        <v>0.65137107729146038</v>
      </c>
      <c r="K15" s="2">
        <v>-1775.7935827650001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5927233.5075306715</v>
      </c>
      <c r="H18" s="4">
        <f>G18/G5</f>
        <v>0.55232230736584165</v>
      </c>
      <c r="I18">
        <v>260913</v>
      </c>
      <c r="J18" s="4">
        <f>I18/I5</f>
        <v>0.62643425649151874</v>
      </c>
      <c r="K18" s="2">
        <v>245910.725627034</v>
      </c>
    </row>
    <row r="19" spans="2:11">
      <c r="E19" s="6" t="s">
        <v>20</v>
      </c>
      <c r="F19" s="6"/>
      <c r="G19" s="2">
        <v>720052.28410678403</v>
      </c>
      <c r="H19" s="4">
        <f>G19/G5</f>
        <v>6.7097228154857788E-2</v>
      </c>
      <c r="I19">
        <v>16255</v>
      </c>
      <c r="J19" s="4">
        <f>I19/I5</f>
        <v>3.9027142531302142E-2</v>
      </c>
      <c r="K19" s="2">
        <v>186946.56604649199</v>
      </c>
    </row>
    <row r="20" spans="2:11">
      <c r="E20" s="6" t="s">
        <v>21</v>
      </c>
      <c r="F20" s="6"/>
      <c r="G20" s="2">
        <v>4084190.0667233611</v>
      </c>
      <c r="H20" s="4">
        <f>1-H18-H19</f>
        <v>0.38058046447930055</v>
      </c>
      <c r="I20">
        <v>139337</v>
      </c>
      <c r="J20" s="4">
        <f>1-J18-J19</f>
        <v>0.33453860097717913</v>
      </c>
      <c r="K20" s="2">
        <v>1092039.9092642879</v>
      </c>
    </row>
    <row r="21" spans="2:11">
      <c r="F21" t="s">
        <v>22</v>
      </c>
    </row>
    <row r="22" spans="2:11">
      <c r="F22" t="s">
        <v>23</v>
      </c>
      <c r="G22" s="2">
        <v>304811.87978169002</v>
      </c>
      <c r="H22" s="4">
        <f>G22/G20</f>
        <v>7.4632148553809258E-2</v>
      </c>
      <c r="I22">
        <v>13067</v>
      </c>
      <c r="J22" s="4">
        <f>I22/I20</f>
        <v>9.3779828760487169E-2</v>
      </c>
      <c r="K22" s="2">
        <v>47021.158051477003</v>
      </c>
    </row>
    <row r="23" spans="2:11">
      <c r="F23" t="s">
        <v>24</v>
      </c>
      <c r="G23" s="2">
        <f>G20-G22</f>
        <v>3779378.1869416712</v>
      </c>
      <c r="H23" s="4">
        <f>1-H22</f>
        <v>0.92536785144619071</v>
      </c>
      <c r="I23">
        <f>I20-I22</f>
        <v>126270</v>
      </c>
      <c r="J23" s="4">
        <f>1-J22</f>
        <v>0.90622017123951282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5548973.677808336</v>
      </c>
      <c r="H26" s="4">
        <f>G26/G5</f>
        <v>0.51707460847383546</v>
      </c>
      <c r="I26">
        <v>236697</v>
      </c>
      <c r="J26" s="4">
        <f>I26/I5</f>
        <v>0.56829329779954618</v>
      </c>
      <c r="K26" s="2">
        <v>439983.981031453</v>
      </c>
    </row>
    <row r="27" spans="2:11">
      <c r="E27" s="6" t="s">
        <v>27</v>
      </c>
      <c r="F27" s="6"/>
      <c r="G27" s="2">
        <v>5171176.8707524547</v>
      </c>
      <c r="H27" s="4">
        <f>G27/G5</f>
        <v>0.48187005580631559</v>
      </c>
      <c r="I27">
        <v>179505</v>
      </c>
      <c r="J27" s="4">
        <f>I27/I5</f>
        <v>0.43097921993733568</v>
      </c>
      <c r="K27" s="2">
        <v>1083525.7499063611</v>
      </c>
    </row>
    <row r="28" spans="2:11">
      <c r="E28" s="6" t="s">
        <v>28</v>
      </c>
      <c r="F28" s="6"/>
      <c r="G28" s="2">
        <v>10850.652333362001</v>
      </c>
      <c r="H28" s="4">
        <f>G28/G5</f>
        <v>1.0111053201418085E-3</v>
      </c>
      <c r="I28">
        <v>288</v>
      </c>
      <c r="J28" s="4">
        <f>I28/I5</f>
        <v>6.9146828969640216E-4</v>
      </c>
      <c r="K28" s="2">
        <v>1387.47</v>
      </c>
    </row>
    <row r="29" spans="2:11">
      <c r="E29" s="6" t="s">
        <v>29</v>
      </c>
      <c r="F29" s="6"/>
      <c r="G29" s="2">
        <v>474.65746666400003</v>
      </c>
      <c r="H29" s="4">
        <f>G29/G5</f>
        <v>4.4230399707249756E-5</v>
      </c>
      <c r="I29">
        <v>15</v>
      </c>
      <c r="J29" s="4">
        <f>I29/I5</f>
        <v>3.6013973421687611E-5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14131843.240749186</v>
      </c>
      <c r="H4" s="5"/>
      <c r="I4" s="1">
        <v>2433614</v>
      </c>
      <c r="J4" s="5"/>
      <c r="K4" s="3">
        <v>192763477.11780271</v>
      </c>
    </row>
    <row r="5" spans="1:11">
      <c r="E5" s="6" t="s">
        <v>7</v>
      </c>
      <c r="F5" s="6"/>
      <c r="G5" s="2">
        <v>12101115.864407729</v>
      </c>
      <c r="H5" s="4">
        <f>G5/G4</f>
        <v>0.85630130891306155</v>
      </c>
      <c r="I5">
        <v>455438</v>
      </c>
      <c r="J5" s="4">
        <f>I5/I4</f>
        <v>0.18714471563690874</v>
      </c>
      <c r="K5" s="2">
        <v>6176224.6616910463</v>
      </c>
    </row>
    <row r="6" spans="1:11">
      <c r="F6" t="s">
        <v>8</v>
      </c>
    </row>
    <row r="7" spans="1:11">
      <c r="F7" t="s">
        <v>9</v>
      </c>
      <c r="G7" s="2">
        <v>11151361.721412264</v>
      </c>
      <c r="H7" s="4">
        <f>G7/G5</f>
        <v>0.92151515995405686</v>
      </c>
      <c r="I7">
        <v>413404</v>
      </c>
      <c r="J7" s="4">
        <f>I7/I5</f>
        <v>0.90770642765864951</v>
      </c>
      <c r="K7" s="2">
        <v>5520175.9138263734</v>
      </c>
    </row>
    <row r="8" spans="1:11">
      <c r="F8" t="s">
        <v>10</v>
      </c>
      <c r="G8" s="2">
        <f>G5-G7</f>
        <v>949754.14299546555</v>
      </c>
      <c r="H8" s="4">
        <f>1-H7</f>
        <v>7.8484840045943138E-2</v>
      </c>
      <c r="I8">
        <f>I5-I7</f>
        <v>42034</v>
      </c>
      <c r="J8" s="4">
        <f>1-J7</f>
        <v>9.2293572341350494E-2</v>
      </c>
      <c r="K8" s="2">
        <f>K5-K7</f>
        <v>656048.74786467291</v>
      </c>
    </row>
    <row r="9" spans="1:11">
      <c r="E9" s="6" t="s">
        <v>11</v>
      </c>
      <c r="F9" s="6"/>
      <c r="G9" s="2">
        <v>1809241.595803347</v>
      </c>
      <c r="H9" s="4">
        <f>1-H5-H10</f>
        <v>0.12802587496770396</v>
      </c>
      <c r="I9">
        <v>1566478</v>
      </c>
      <c r="J9" s="4">
        <f>1-J5-J10</f>
        <v>0.64368383811072749</v>
      </c>
      <c r="K9" s="2">
        <v>186072767.19793555</v>
      </c>
    </row>
    <row r="10" spans="1:11">
      <c r="E10" s="6" t="s">
        <v>12</v>
      </c>
      <c r="F10" s="6"/>
      <c r="G10" s="2">
        <v>221485.78053810899</v>
      </c>
      <c r="H10" s="4">
        <f>G10/G4</f>
        <v>1.5672816119234503E-2</v>
      </c>
      <c r="I10">
        <v>411698</v>
      </c>
      <c r="J10" s="4">
        <f>I10/I4</f>
        <v>0.16917144625236377</v>
      </c>
      <c r="K10" s="2">
        <v>514485.25817608403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4952882.3878107136</v>
      </c>
      <c r="H13" s="5">
        <f>G13/G5</f>
        <v>0.40929137802723825</v>
      </c>
      <c r="I13" s="1">
        <f>I14+I15</f>
        <v>167732</v>
      </c>
      <c r="J13" s="5">
        <f>I13/I5</f>
        <v>0.36828723119282974</v>
      </c>
      <c r="K13" s="3">
        <f>K14+K15</f>
        <v>1799026.467180148</v>
      </c>
    </row>
    <row r="14" spans="1:11">
      <c r="E14" s="6" t="s">
        <v>15</v>
      </c>
      <c r="F14" s="6"/>
      <c r="G14" s="2">
        <v>4550594.0385881616</v>
      </c>
      <c r="H14" s="4">
        <f>G14/G7</f>
        <v>0.40807518868752574</v>
      </c>
      <c r="I14">
        <v>150956</v>
      </c>
      <c r="J14" s="4">
        <f>I14/I7</f>
        <v>0.36515369952879023</v>
      </c>
      <c r="K14" s="2">
        <v>1589951.0945097881</v>
      </c>
    </row>
    <row r="15" spans="1:11">
      <c r="E15" s="6" t="s">
        <v>16</v>
      </c>
      <c r="F15" s="6"/>
      <c r="G15" s="2">
        <v>402288.34922255197</v>
      </c>
      <c r="H15" s="4">
        <f>G15/G8</f>
        <v>0.42357103908360905</v>
      </c>
      <c r="I15">
        <v>16776</v>
      </c>
      <c r="J15" s="4">
        <f>I15/I8</f>
        <v>0.39910548603511442</v>
      </c>
      <c r="K15" s="2">
        <v>209075.37267036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4180696.9200204648</v>
      </c>
      <c r="H18" s="4">
        <f>G18/G5</f>
        <v>0.34548028189011004</v>
      </c>
      <c r="I18">
        <v>163800</v>
      </c>
      <c r="J18" s="4">
        <f>I18/I5</f>
        <v>0.35965378383007129</v>
      </c>
      <c r="K18" s="2">
        <v>1421602.5040917611</v>
      </c>
    </row>
    <row r="19" spans="2:11">
      <c r="E19" s="6" t="s">
        <v>20</v>
      </c>
      <c r="F19" s="6"/>
      <c r="G19" s="2">
        <v>585271.32766139798</v>
      </c>
      <c r="H19" s="4">
        <f>G19/G5</f>
        <v>4.836507097521648E-2</v>
      </c>
      <c r="I19">
        <v>31236</v>
      </c>
      <c r="J19" s="4">
        <f>I19/I5</f>
        <v>6.8584527421954256E-2</v>
      </c>
      <c r="K19" s="2">
        <v>658228.51005942095</v>
      </c>
    </row>
    <row r="20" spans="2:11">
      <c r="E20" s="6" t="s">
        <v>21</v>
      </c>
      <c r="F20" s="6"/>
      <c r="G20" s="2">
        <v>7335147.6167258667</v>
      </c>
      <c r="H20" s="4">
        <f>1-H18-H19</f>
        <v>0.60615464713467349</v>
      </c>
      <c r="I20">
        <v>260369</v>
      </c>
      <c r="J20" s="4">
        <f>1-J18-J19</f>
        <v>0.57176168874797439</v>
      </c>
      <c r="K20" s="2">
        <v>4088072.230078104</v>
      </c>
    </row>
    <row r="21" spans="2:11">
      <c r="F21" t="s">
        <v>22</v>
      </c>
    </row>
    <row r="22" spans="2:11">
      <c r="F22" t="s">
        <v>23</v>
      </c>
      <c r="G22" s="2">
        <v>397565.73623239301</v>
      </c>
      <c r="H22" s="4">
        <f>G22/G20</f>
        <v>5.4200100257812037E-2</v>
      </c>
      <c r="I22">
        <v>25460</v>
      </c>
      <c r="J22" s="4">
        <f>I22/I20</f>
        <v>9.7784298437986084E-2</v>
      </c>
      <c r="K22" s="2">
        <v>1178437.689098177</v>
      </c>
    </row>
    <row r="23" spans="2:11">
      <c r="F23" t="s">
        <v>24</v>
      </c>
      <c r="G23" s="2">
        <f>G20-G22</f>
        <v>6937581.8804934733</v>
      </c>
      <c r="H23" s="4">
        <f>1-H22</f>
        <v>0.94579989974218792</v>
      </c>
      <c r="I23">
        <f>I20-I22</f>
        <v>234909</v>
      </c>
      <c r="J23" s="4">
        <f>1-J22</f>
        <v>0.90221570156201392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6128468.4563850956</v>
      </c>
      <c r="H26" s="4">
        <f>G26/G5</f>
        <v>0.50643829255534889</v>
      </c>
      <c r="I26">
        <v>231884</v>
      </c>
      <c r="J26" s="4">
        <f>I26/I5</f>
        <v>0.50914504279396977</v>
      </c>
      <c r="K26" s="2">
        <v>4236919.8363866443</v>
      </c>
    </row>
    <row r="27" spans="2:11">
      <c r="E27" s="6" t="s">
        <v>27</v>
      </c>
      <c r="F27" s="6"/>
      <c r="G27" s="2">
        <v>5946209.872392755</v>
      </c>
      <c r="H27" s="4">
        <f>G27/G5</f>
        <v>0.49137698861986584</v>
      </c>
      <c r="I27">
        <v>222666</v>
      </c>
      <c r="J27" s="4">
        <f>I27/I5</f>
        <v>0.48890518577720787</v>
      </c>
      <c r="K27" s="2">
        <v>1930865.191698604</v>
      </c>
    </row>
    <row r="28" spans="2:11">
      <c r="E28" s="6" t="s">
        <v>28</v>
      </c>
      <c r="F28" s="6"/>
      <c r="G28" s="2">
        <v>22687.346216590999</v>
      </c>
      <c r="H28" s="4">
        <f>G28/G5</f>
        <v>1.8748143948707986E-3</v>
      </c>
      <c r="I28">
        <v>706</v>
      </c>
      <c r="J28" s="4">
        <f>I28/I5</f>
        <v>1.5501561134556186E-3</v>
      </c>
      <c r="K28" s="2">
        <v>5341.6566264370003</v>
      </c>
    </row>
    <row r="29" spans="2:11">
      <c r="E29" s="6" t="s">
        <v>29</v>
      </c>
      <c r="F29" s="6"/>
      <c r="G29" s="2">
        <v>3750.1894132880002</v>
      </c>
      <c r="H29" s="4">
        <f>G29/G5</f>
        <v>3.0990442991445132E-4</v>
      </c>
      <c r="I29">
        <v>177</v>
      </c>
      <c r="J29" s="4">
        <f>I29/I5</f>
        <v>3.8863687263689019E-4</v>
      </c>
      <c r="K29" s="2">
        <v>3097.6909793609998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/>
  <cols>
    <col min="5" max="5" width="43.5546875" customWidth="1"/>
  </cols>
  <sheetData>
    <row r="1" spans="1:5" ht="58.2" customHeight="1">
      <c r="E1" s="16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9822047.9726714287</v>
      </c>
    </row>
    <row r="4" spans="1:5">
      <c r="A4" t="s">
        <v>32</v>
      </c>
      <c r="B4">
        <f>'NEWT - EU'!$G$8</f>
        <v>909427.8856893871</v>
      </c>
    </row>
    <row r="5" spans="1:5">
      <c r="A5" t="s">
        <v>33</v>
      </c>
      <c r="B5">
        <f>'NEWT - EU'!$G$9</f>
        <v>309434.78162395302</v>
      </c>
    </row>
    <row r="6" spans="1:5">
      <c r="A6" t="s">
        <v>34</v>
      </c>
      <c r="B6">
        <f>'NEWT - EU'!$G$10</f>
        <v>79.843309920999999</v>
      </c>
    </row>
    <row r="15" spans="1:5">
      <c r="A15" t="s">
        <v>35</v>
      </c>
    </row>
    <row r="16" spans="1:5">
      <c r="A16" t="s">
        <v>31</v>
      </c>
      <c r="B16">
        <f>'NEWT - EU'!$I$7</f>
        <v>373072</v>
      </c>
    </row>
    <row r="17" spans="1:2">
      <c r="A17" t="s">
        <v>32</v>
      </c>
      <c r="B17">
        <f>'NEWT - EU'!$I$8</f>
        <v>43433</v>
      </c>
    </row>
    <row r="18" spans="1:2">
      <c r="A18" t="s">
        <v>33</v>
      </c>
      <c r="B18">
        <f>'NEWT - EU'!$I$9</f>
        <v>853705</v>
      </c>
    </row>
    <row r="19" spans="1:2">
      <c r="A19" t="s">
        <v>34</v>
      </c>
      <c r="B19">
        <f>'NEWT - EU'!$I$10</f>
        <v>2050</v>
      </c>
    </row>
    <row r="27" spans="1:2">
      <c r="A27" t="s">
        <v>18</v>
      </c>
    </row>
    <row r="28" spans="1:2">
      <c r="A28" t="s">
        <v>36</v>
      </c>
      <c r="B28">
        <f>'NEWT - EU'!$G$18</f>
        <v>5927233.5075306715</v>
      </c>
    </row>
    <row r="29" spans="1:2">
      <c r="A29" t="s">
        <v>37</v>
      </c>
      <c r="B29">
        <f>'NEWT - EU'!$G$19</f>
        <v>720052.28410678403</v>
      </c>
    </row>
    <row r="30" spans="1:2">
      <c r="A30" t="s">
        <v>38</v>
      </c>
      <c r="B30">
        <f>'NEWT - EU'!$G$22</f>
        <v>304811.87978169002</v>
      </c>
    </row>
    <row r="31" spans="1:2">
      <c r="A31" t="s">
        <v>39</v>
      </c>
      <c r="B31">
        <f>'NEWT - EU'!$G$23</f>
        <v>3779378.1869416712</v>
      </c>
    </row>
    <row r="40" spans="1:2">
      <c r="A40" t="s">
        <v>40</v>
      </c>
    </row>
    <row r="41" spans="1:2">
      <c r="A41" t="s">
        <v>41</v>
      </c>
      <c r="B41">
        <f>'NEWT - EU'!$G$26</f>
        <v>5548973.677808336</v>
      </c>
    </row>
    <row r="42" spans="1:2">
      <c r="A42" t="s">
        <v>42</v>
      </c>
      <c r="B42">
        <f>'NEWT - EU'!$G$27</f>
        <v>5171176.8707524547</v>
      </c>
    </row>
    <row r="43" spans="1:2">
      <c r="A43" t="s">
        <v>43</v>
      </c>
      <c r="B43">
        <f>'NEWT - EU'!$G$28</f>
        <v>10850.652333362001</v>
      </c>
    </row>
    <row r="44" spans="1:2">
      <c r="A44" t="s">
        <v>44</v>
      </c>
      <c r="B44">
        <f>'NEWT - EU'!$G$29</f>
        <v>474.65746666400003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2022-11-20T17:41:25Z</dcterms:created>
  <dcterms:modified xsi:type="dcterms:W3CDTF">2022-11-20T17:41:25Z</dcterms:modified>
</cp:coreProperties>
</file>