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4151FBDE-BE3B-4EEE-AABE-3358F8DCB2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H20" i="5" s="1"/>
  <c r="J18" i="5"/>
  <c r="J20" i="5" s="1"/>
  <c r="H18" i="5"/>
  <c r="J14" i="5"/>
  <c r="H14" i="5"/>
  <c r="K13" i="5"/>
  <c r="J13" i="5"/>
  <c r="I13" i="5"/>
  <c r="G13" i="5"/>
  <c r="H13" i="5" s="1"/>
  <c r="J10" i="5"/>
  <c r="H10" i="5"/>
  <c r="K8" i="5"/>
  <c r="J8" i="5"/>
  <c r="I8" i="5"/>
  <c r="J15" i="5" s="1"/>
  <c r="H8" i="5"/>
  <c r="G8" i="5"/>
  <c r="H15" i="5" s="1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J23" i="2"/>
  <c r="I23" i="2"/>
  <c r="H23" i="2"/>
  <c r="G23" i="2"/>
  <c r="J22" i="2"/>
  <c r="H22" i="2"/>
  <c r="J19" i="2"/>
  <c r="H19" i="2"/>
  <c r="J18" i="2"/>
  <c r="J20" i="2" s="1"/>
  <c r="H18" i="2"/>
  <c r="H20" i="2" s="1"/>
  <c r="H15" i="2"/>
  <c r="J14" i="2"/>
  <c r="H14" i="2"/>
  <c r="K13" i="2"/>
  <c r="I13" i="2"/>
  <c r="J13" i="2" s="1"/>
  <c r="G13" i="2"/>
  <c r="H13" i="2" s="1"/>
  <c r="J10" i="2"/>
  <c r="H10" i="2"/>
  <c r="J9" i="2"/>
  <c r="K8" i="2"/>
  <c r="J8" i="2"/>
  <c r="I8" i="2"/>
  <c r="J15" i="2" s="1"/>
  <c r="G8" i="2"/>
  <c r="J7" i="2"/>
  <c r="H7" i="2"/>
  <c r="H8" i="2" s="1"/>
  <c r="J5" i="2"/>
  <c r="H5" i="2"/>
  <c r="H9" i="2" s="1"/>
  <c r="B17" i="3" l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<sst xmlns="http://schemas.openxmlformats.org/spreadsheetml/2006/main" count="83" uniqueCount="46">
  <si>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14 April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</si>
  <si>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</si>
  <si>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</si>
  <si>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</si>
  <si>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</si>
  <si>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</si>
  <si>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</si>
  <si>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</si>
  <si>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</si>
  <si>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</si>
  <si>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</si>
  <si>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</si>
  <si>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</si>
  <si>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</si>
  <si>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</si>
  <si>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</si>
  <si>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</si>
  <si>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</si>
  <si>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</si>
  <si>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</si>
  <si>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</si>
  <si>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</si>
  <si>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</si>
  <si>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</si>
  <si>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</si>
  <si>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</si>
  <si>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</si>
  <si>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</si>
  <si>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</si>
  <si>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</si>
  <si>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</si>
  <si>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</si>
  <si>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</si>
  <si>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</si>
  <si>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</si>
  <si>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</si>
  <si>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</si>
  <si>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</si>
  <si>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</si>
  <si>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</si>
  <si>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</si>
  <si>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</si>
  <si>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</si>
  <si>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</si>
  <si>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</si>
  <si>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sz val="20"/>
        <rFont val="Calibri"/>
        <family val="2"/>
      </rPr>
      <t>SFTR Public Data</t>
    </r>
    <r>
      <rPr>
        <sz val="11"/>
        <rFont val="Calibri"/>
      </rPr>
      <t xml:space="preserve">
for week ending 14 April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</si>
</sst>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sz val="11"/>
      <name val="Calibri"/>
      <family val="2"/>
    </font>
    <font>
      <sz val="2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9019126.8311753608</c:v>
                </c:pt>
                <c:pt idx="1">
                  <c:v>718261.13969705254</c:v>
                </c:pt>
                <c:pt idx="2">
                  <c:v>192223.834107762</c:v>
                </c:pt>
                <c:pt idx="3">
                  <c:v>130.83849013899999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A3B-4216-8A9C-F25876BCA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314981</c:v>
                </c:pt>
                <c:pt idx="1">
                  <c:v>28002</c:v>
                </c:pt>
                <c:pt idx="2">
                  <c:v>762469</c:v>
                </c:pt>
                <c:pt idx="3">
                  <c:v>947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EE2-4880-9EF5-FB5936830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4575909.0817965511</c:v>
                </c:pt>
                <c:pt idx="1">
                  <c:v>834629.86207298003</c:v>
                </c:pt>
                <c:pt idx="2">
                  <c:v>216677.68912201101</c:v>
                </c:pt>
                <c:pt idx="3">
                  <c:v>4110171.3378808722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C22-42B0-A61F-82C0D7635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4085218.5952359401</c:v>
                </c:pt>
                <c:pt idx="1">
                  <c:v>5642861.0284479111</c:v>
                </c:pt>
                <c:pt idx="2">
                  <c:v>8774.8255172829995</c:v>
                </c:pt>
                <c:pt idx="3">
                  <c:v>533.52167127999996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787-4160-A63D-0F2B1157F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9929742.6434703153</v>
      </c>
      <c r="H4" s="5"/>
      <c r="I4" s="1">
        <v>1106399</v>
      </c>
      <c r="J4" s="5"/>
      <c r="K4" s="3">
        <v>1277430.6813426639</v>
      </c>
    </row>
    <row r="5" spans="1:11">
      <c r="E5" s="6" t="s">
        <v>7</v>
      </c>
      <c r="F5" s="6"/>
      <c r="G5" s="2">
        <v>9737387.9708724134</v>
      </c>
      <c r="H5" s="4">
        <f>G5/G4</f>
        <v>0.98062843323292048</v>
      </c>
      <c r="I5">
        <v>342983</v>
      </c>
      <c r="J5" s="4">
        <f>I5/I4</f>
        <v>0.30999937635518471</v>
      </c>
      <c r="K5" s="2">
        <v>1209368.606874052</v>
      </c>
    </row>
    <row r="6" spans="1:11">
      <c r="F6" t="s">
        <v>8</v>
      </c>
    </row>
    <row r="7" spans="1:11">
      <c r="F7" t="s">
        <v>9</v>
      </c>
      <c r="G7" s="2">
        <v>9019126.8311753608</v>
      </c>
      <c r="H7" s="4">
        <f>G7/G5</f>
        <v>0.92623677501136881</v>
      </c>
      <c r="I7">
        <v>314981</v>
      </c>
      <c r="J7" s="4">
        <f>I7/I5</f>
        <v>0.91835746961219655</v>
      </c>
      <c r="K7" s="2">
        <v>1065383.3053547279</v>
      </c>
    </row>
    <row r="8" spans="1:11">
      <c r="F8" t="s">
        <v>10</v>
      </c>
      <c r="G8" s="2">
        <f>G5-G7</f>
        <v>718261.13969705254</v>
      </c>
      <c r="H8" s="4">
        <f>1-H7</f>
        <v>7.3763224988631193E-2</v>
      </c>
      <c r="I8">
        <f>I5-I7</f>
        <v>28002</v>
      </c>
      <c r="J8" s="4">
        <f>1-J7</f>
        <v>8.1642530387803447E-2</v>
      </c>
      <c r="K8" s="2">
        <f>K5-K7</f>
        <v>143985.30151932407</v>
      </c>
    </row>
    <row r="9" spans="1:11">
      <c r="E9" s="6" t="s">
        <v>11</v>
      </c>
      <c r="F9" s="6"/>
      <c r="G9" s="2">
        <v>192223.834107762</v>
      </c>
      <c r="H9" s="4">
        <f>1-H5-H10</f>
        <v>1.935839034400021E-2</v>
      </c>
      <c r="I9">
        <v>762469</v>
      </c>
      <c r="J9" s="4">
        <f>1-J5-J10</f>
        <v>0.68914469373164655</v>
      </c>
      <c r="K9" s="2">
        <v>67907.867437388006</v>
      </c>
    </row>
    <row r="10" spans="1:11">
      <c r="E10" s="6" t="s">
        <v>12</v>
      </c>
      <c r="F10" s="6"/>
      <c r="G10" s="2">
        <v>130.83849013899999</v>
      </c>
      <c r="H10" s="4">
        <f>G10/G4</f>
        <v>1.3176423079306881E-5</v>
      </c>
      <c r="I10">
        <v>947</v>
      </c>
      <c r="J10" s="4">
        <f>I10/I4</f>
        <v>8.5592991316875736E-4</v>
      </c>
      <c r="K10" s="2">
        <v>154.20703122399999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5150886.2014083825</v>
      </c>
      <c r="H13" s="5">
        <f>G13/G5</f>
        <v>0.52898027857329921</v>
      </c>
      <c r="I13" s="1">
        <f>I14+I15</f>
        <v>204840</v>
      </c>
      <c r="J13" s="5">
        <f>I13/I5</f>
        <v>0.59723076653944951</v>
      </c>
      <c r="K13" s="3">
        <f>K14+K15</f>
        <v>260309.22099292101</v>
      </c>
    </row>
    <row r="14" spans="1:11">
      <c r="E14" s="6" t="s">
        <v>15</v>
      </c>
      <c r="F14" s="6"/>
      <c r="G14" s="2">
        <v>4707849.2621474592</v>
      </c>
      <c r="H14" s="4">
        <f>G14/G7</f>
        <v>0.5219850380498462</v>
      </c>
      <c r="I14">
        <v>185271</v>
      </c>
      <c r="J14" s="4">
        <f>I14/I7</f>
        <v>0.58819738333423288</v>
      </c>
      <c r="K14" s="2">
        <v>256232.116239861</v>
      </c>
    </row>
    <row r="15" spans="1:11">
      <c r="E15" s="6" t="s">
        <v>16</v>
      </c>
      <c r="F15" s="6"/>
      <c r="G15" s="2">
        <v>443036.93926092301</v>
      </c>
      <c r="H15" s="4">
        <f>G15/G8</f>
        <v>0.61681875125220709</v>
      </c>
      <c r="I15">
        <v>19569</v>
      </c>
      <c r="J15" s="4">
        <f>I15/I8</f>
        <v>0.69884293979001499</v>
      </c>
      <c r="K15" s="2">
        <v>4077.1047530599999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4575909.0817965511</v>
      </c>
      <c r="H18" s="4">
        <f>G18/G5</f>
        <v>0.46993188476052644</v>
      </c>
      <c r="I18">
        <v>190428</v>
      </c>
      <c r="J18" s="4">
        <f>I18/I5</f>
        <v>0.55521119122522111</v>
      </c>
      <c r="K18" s="2">
        <v>92032.779703104999</v>
      </c>
    </row>
    <row r="19" spans="2:11">
      <c r="E19" s="6" t="s">
        <v>20</v>
      </c>
      <c r="F19" s="6"/>
      <c r="G19" s="2">
        <v>834629.86207298003</v>
      </c>
      <c r="H19" s="4">
        <f>G19/G5</f>
        <v>8.5713937307378543E-2</v>
      </c>
      <c r="I19">
        <v>18852</v>
      </c>
      <c r="J19" s="4">
        <f>I19/I5</f>
        <v>5.4964823329436155E-2</v>
      </c>
      <c r="K19" s="2">
        <v>170484.39144942199</v>
      </c>
    </row>
    <row r="20" spans="2:11">
      <c r="E20" s="6" t="s">
        <v>21</v>
      </c>
      <c r="F20" s="6"/>
      <c r="G20" s="2">
        <v>4326849.0270028831</v>
      </c>
      <c r="H20" s="4">
        <f>1-H18-H19</f>
        <v>0.44435417793209497</v>
      </c>
      <c r="I20">
        <v>133703</v>
      </c>
      <c r="J20" s="4">
        <f>1-J18-J19</f>
        <v>0.38982398544534275</v>
      </c>
      <c r="K20" s="2">
        <v>946851.43572152499</v>
      </c>
    </row>
    <row r="21" spans="2:11">
      <c r="F21" t="s">
        <v>22</v>
      </c>
    </row>
    <row r="22" spans="2:11">
      <c r="F22" t="s">
        <v>23</v>
      </c>
      <c r="G22" s="2">
        <v>216677.68912201101</v>
      </c>
      <c r="H22" s="4">
        <f>G22/G20</f>
        <v>5.0077478499890964E-2</v>
      </c>
      <c r="I22">
        <v>10326</v>
      </c>
      <c r="J22" s="4">
        <f>I22/I20</f>
        <v>7.7230877392429495E-2</v>
      </c>
      <c r="K22" s="2">
        <v>24444.298192309001</v>
      </c>
    </row>
    <row r="23" spans="2:11">
      <c r="F23" t="s">
        <v>24</v>
      </c>
      <c r="G23" s="2">
        <f>G20-G22</f>
        <v>4110171.3378808722</v>
      </c>
      <c r="H23" s="4">
        <f>1-H22</f>
        <v>0.94992252150010903</v>
      </c>
      <c r="I23">
        <f>I20-I22</f>
        <v>123377</v>
      </c>
      <c r="J23" s="4">
        <f>1-J22</f>
        <v>0.92276912260757049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4085218.5952359401</v>
      </c>
      <c r="H26" s="4">
        <f>G26/G5</f>
        <v>0.41953947069338432</v>
      </c>
      <c r="I26">
        <v>158050</v>
      </c>
      <c r="J26" s="4">
        <f>I26/I5</f>
        <v>0.46081001099179841</v>
      </c>
      <c r="K26" s="2">
        <v>196953.06029076999</v>
      </c>
    </row>
    <row r="27" spans="2:11">
      <c r="E27" s="6" t="s">
        <v>27</v>
      </c>
      <c r="F27" s="6"/>
      <c r="G27" s="2">
        <v>5642861.0284479111</v>
      </c>
      <c r="H27" s="4">
        <f>G27/G5</f>
        <v>0.57950459048437641</v>
      </c>
      <c r="I27">
        <v>184685</v>
      </c>
      <c r="J27" s="4">
        <f>I27/I5</f>
        <v>0.53846692110104577</v>
      </c>
      <c r="K27" s="2">
        <v>1012374.472226151</v>
      </c>
    </row>
    <row r="28" spans="2:11">
      <c r="E28" s="6" t="s">
        <v>28</v>
      </c>
      <c r="F28" s="6"/>
      <c r="G28" s="2">
        <v>8774.8255172829995</v>
      </c>
      <c r="H28" s="4">
        <f>G28/G5</f>
        <v>9.01147776337069E-4</v>
      </c>
      <c r="I28">
        <v>223</v>
      </c>
      <c r="J28" s="4">
        <f>I28/I5</f>
        <v>6.5017799716020916E-4</v>
      </c>
      <c r="K28" s="2">
        <v>41.074357130999999</v>
      </c>
    </row>
    <row r="29" spans="2:11">
      <c r="E29" s="6" t="s">
        <v>29</v>
      </c>
      <c r="F29" s="6"/>
      <c r="G29" s="2">
        <v>533.52167127999996</v>
      </c>
      <c r="H29" s="4">
        <f>G29/G5</f>
        <v>5.4791045902241024E-5</v>
      </c>
      <c r="I29">
        <v>25</v>
      </c>
      <c r="J29" s="4">
        <f>I29/I5</f>
        <v>7.2889909995539141E-5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11252435.892945996</v>
      </c>
      <c r="H4" s="5"/>
      <c r="I4" s="1">
        <v>2185351</v>
      </c>
      <c r="J4" s="5"/>
      <c r="K4" s="3">
        <v>185886582.01041046</v>
      </c>
    </row>
    <row r="5" spans="1:11">
      <c r="E5" s="6" t="s">
        <v>7</v>
      </c>
      <c r="F5" s="6"/>
      <c r="G5" s="2">
        <v>9810987.1830724031</v>
      </c>
      <c r="H5" s="4">
        <f>G5/G4</f>
        <v>0.87189896271462275</v>
      </c>
      <c r="I5">
        <v>390950</v>
      </c>
      <c r="J5" s="4">
        <f>I5/I4</f>
        <v>0.17889574718203163</v>
      </c>
      <c r="K5" s="2">
        <v>4538991.6691370308</v>
      </c>
    </row>
    <row r="6" spans="1:11">
      <c r="F6" t="s">
        <v>8</v>
      </c>
    </row>
    <row r="7" spans="1:11">
      <c r="F7" t="s">
        <v>9</v>
      </c>
      <c r="G7" s="2">
        <v>8894386.2719898168</v>
      </c>
      <c r="H7" s="4">
        <f>G7/G5</f>
        <v>0.90657403847555085</v>
      </c>
      <c r="I7">
        <v>362807</v>
      </c>
      <c r="J7" s="4">
        <f>I7/I5</f>
        <v>0.92801381250799331</v>
      </c>
      <c r="K7" s="2">
        <v>4305672.1130058188</v>
      </c>
    </row>
    <row r="8" spans="1:11">
      <c r="F8" t="s">
        <v>10</v>
      </c>
      <c r="G8" s="2">
        <f>G5-G7</f>
        <v>916600.91108258627</v>
      </c>
      <c r="H8" s="4">
        <f>1-H7</f>
        <v>9.3425961524449153E-2</v>
      </c>
      <c r="I8">
        <f>I5-I7</f>
        <v>28143</v>
      </c>
      <c r="J8" s="4">
        <f>1-J7</f>
        <v>7.1986187492006692E-2</v>
      </c>
      <c r="K8" s="2">
        <f>K5-K7</f>
        <v>233319.55613121204</v>
      </c>
    </row>
    <row r="9" spans="1:11">
      <c r="E9" s="6" t="s">
        <v>11</v>
      </c>
      <c r="F9" s="6"/>
      <c r="G9" s="2">
        <v>1354962.7560109571</v>
      </c>
      <c r="H9" s="4">
        <f>1-H5-H10</f>
        <v>0.12041506113892785</v>
      </c>
      <c r="I9">
        <v>1597075</v>
      </c>
      <c r="J9" s="4">
        <f>1-J5-J10</f>
        <v>0.73080937570211835</v>
      </c>
      <c r="K9" s="2">
        <v>180807189.91788051</v>
      </c>
    </row>
    <row r="10" spans="1:11">
      <c r="E10" s="6" t="s">
        <v>12</v>
      </c>
      <c r="F10" s="6"/>
      <c r="G10" s="2">
        <v>86485.953862634007</v>
      </c>
      <c r="H10" s="4">
        <f>G10/G4</f>
        <v>7.6859761464494027E-3</v>
      </c>
      <c r="I10">
        <v>197326</v>
      </c>
      <c r="J10" s="4">
        <f>I10/I4</f>
        <v>9.0294877115850034E-2</v>
      </c>
      <c r="K10" s="2">
        <v>540400.42339289596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4647681.7747590635</v>
      </c>
      <c r="H13" s="5">
        <f>G13/G5</f>
        <v>0.47372213295498344</v>
      </c>
      <c r="I13" s="1">
        <f>I14+I15</f>
        <v>155618</v>
      </c>
      <c r="J13" s="5">
        <f>I13/I5</f>
        <v>0.39805090164982737</v>
      </c>
      <c r="K13" s="3">
        <f>K14+K15</f>
        <v>1080138.197867925</v>
      </c>
    </row>
    <row r="14" spans="1:11">
      <c r="E14" s="6" t="s">
        <v>15</v>
      </c>
      <c r="F14" s="6"/>
      <c r="G14" s="2">
        <v>4271576.2232571123</v>
      </c>
      <c r="H14" s="4">
        <f>G14/G7</f>
        <v>0.480255308531984</v>
      </c>
      <c r="I14">
        <v>140459</v>
      </c>
      <c r="J14" s="4">
        <f>I14/I7</f>
        <v>0.38714523148671331</v>
      </c>
      <c r="K14" s="2">
        <v>1065066.6582381851</v>
      </c>
    </row>
    <row r="15" spans="1:11">
      <c r="E15" s="6" t="s">
        <v>16</v>
      </c>
      <c r="F15" s="6"/>
      <c r="G15" s="2">
        <v>376105.55150195101</v>
      </c>
      <c r="H15" s="4">
        <f>G15/G8</f>
        <v>0.41032639936800552</v>
      </c>
      <c r="I15">
        <v>15159</v>
      </c>
      <c r="J15" s="4">
        <f>I15/I8</f>
        <v>0.5386419358277369</v>
      </c>
      <c r="K15" s="2">
        <v>15071.53962974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3926784.2638040092</v>
      </c>
      <c r="H18" s="4">
        <f>G18/G5</f>
        <v>0.40024354231948955</v>
      </c>
      <c r="I18">
        <v>148454</v>
      </c>
      <c r="J18" s="4">
        <f>I18/I5</f>
        <v>0.37972630771198362</v>
      </c>
      <c r="K18" s="2">
        <v>675129.98619896302</v>
      </c>
    </row>
    <row r="19" spans="2:11">
      <c r="E19" s="6" t="s">
        <v>20</v>
      </c>
      <c r="F19" s="6"/>
      <c r="G19" s="2">
        <v>787061.68399354105</v>
      </c>
      <c r="H19" s="4">
        <f>G19/G5</f>
        <v>8.022247601663518E-2</v>
      </c>
      <c r="I19">
        <v>26069</v>
      </c>
      <c r="J19" s="4">
        <f>I19/I5</f>
        <v>6.6681161273820178E-2</v>
      </c>
      <c r="K19" s="2">
        <v>627580.77302968595</v>
      </c>
    </row>
    <row r="20" spans="2:11">
      <c r="E20" s="6" t="s">
        <v>21</v>
      </c>
      <c r="F20" s="6"/>
      <c r="G20" s="2">
        <v>5097141.2352748541</v>
      </c>
      <c r="H20" s="4">
        <f>1-H18-H19</f>
        <v>0.51953398166387532</v>
      </c>
      <c r="I20">
        <v>216394</v>
      </c>
      <c r="J20" s="4">
        <f>1-J18-J19</f>
        <v>0.55359253101419614</v>
      </c>
      <c r="K20" s="2">
        <v>3236275.0817193319</v>
      </c>
    </row>
    <row r="21" spans="2:11">
      <c r="F21" t="s">
        <v>22</v>
      </c>
    </row>
    <row r="22" spans="2:11">
      <c r="F22" t="s">
        <v>23</v>
      </c>
      <c r="G22" s="2">
        <v>219012.94185248201</v>
      </c>
      <c r="H22" s="4">
        <f>G22/G20</f>
        <v>4.2967799349329219E-2</v>
      </c>
      <c r="I22">
        <v>10549</v>
      </c>
      <c r="J22" s="4">
        <f>I22/I20</f>
        <v>4.8749041100954738E-2</v>
      </c>
      <c r="K22" s="2">
        <v>869774.87212823005</v>
      </c>
    </row>
    <row r="23" spans="2:11">
      <c r="F23" t="s">
        <v>24</v>
      </c>
      <c r="G23" s="2">
        <f>G20-G22</f>
        <v>4878128.2934223721</v>
      </c>
      <c r="H23" s="4">
        <f>1-H22</f>
        <v>0.95703220065067074</v>
      </c>
      <c r="I23">
        <f>I20-I22</f>
        <v>205845</v>
      </c>
      <c r="J23" s="4">
        <f>1-J22</f>
        <v>0.95125095889904521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4752851.3964151349</v>
      </c>
      <c r="H26" s="4">
        <f>G26/G5</f>
        <v>0.48444170884409765</v>
      </c>
      <c r="I26">
        <v>168264</v>
      </c>
      <c r="J26" s="4">
        <f>I26/I5</f>
        <v>0.43039774907277145</v>
      </c>
      <c r="K26" s="2">
        <v>2831615.785798307</v>
      </c>
    </row>
    <row r="27" spans="2:11">
      <c r="E27" s="6" t="s">
        <v>27</v>
      </c>
      <c r="F27" s="6"/>
      <c r="G27" s="2">
        <v>5021434.3763313126</v>
      </c>
      <c r="H27" s="4">
        <f>G27/G5</f>
        <v>0.5118174433042938</v>
      </c>
      <c r="I27">
        <v>221628</v>
      </c>
      <c r="J27" s="4">
        <f>I27/I5</f>
        <v>0.56689602250927229</v>
      </c>
      <c r="K27" s="2">
        <v>1693736.071428197</v>
      </c>
    </row>
    <row r="28" spans="2:11">
      <c r="E28" s="6" t="s">
        <v>28</v>
      </c>
      <c r="F28" s="6"/>
      <c r="G28" s="2">
        <v>32516.419708418001</v>
      </c>
      <c r="H28" s="4">
        <f>G28/G5</f>
        <v>3.3142862284562865E-3</v>
      </c>
      <c r="I28">
        <v>844</v>
      </c>
      <c r="J28" s="4">
        <f>I28/I5</f>
        <v>2.1588438419235197E-3</v>
      </c>
      <c r="K28" s="2">
        <v>10899.73661528</v>
      </c>
    </row>
    <row r="29" spans="2:11">
      <c r="E29" s="6" t="s">
        <v>29</v>
      </c>
      <c r="F29" s="6"/>
      <c r="G29" s="2">
        <v>4184.9906175380002</v>
      </c>
      <c r="H29" s="4">
        <f>G29/G5</f>
        <v>4.2656162315232287E-4</v>
      </c>
      <c r="I29">
        <v>209</v>
      </c>
      <c r="J29" s="4">
        <f>I29/I5</f>
        <v>5.3459521677963939E-4</v>
      </c>
      <c r="K29" s="2">
        <v>2740.0752952470002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4"/>
  <sheetViews>
    <sheetView workbookViewId="0">
      <selection activeCell="A2" sqref="A2:XFD2"/>
    </sheetView>
  </sheetViews>
  <sheetFormatPr defaultRowHeight="30" customHeight="1"/>
  <cols>
    <col min="6" max="6" width="33.140625" customWidth="1"/>
  </cols>
  <sheetData>
    <row r="1" spans="1:6" ht="69.75" customHeight="1">
      <c r="F1" s="17" t="s">
        <v>45</v>
      </c>
    </row>
    <row r="2" spans="1:6">
      <c r="A2" t="s">
        <v>30</v>
      </c>
    </row>
    <row r="3" spans="1:6">
      <c r="A3" t="s">
        <v>31</v>
      </c>
      <c r="B3">
        <f>'NEWT - EU'!$G$7</f>
        <v>9019126.8311753608</v>
      </c>
    </row>
    <row r="4" spans="1:6">
      <c r="A4" t="s">
        <v>32</v>
      </c>
      <c r="B4">
        <f>'NEWT - EU'!$G$8</f>
        <v>718261.13969705254</v>
      </c>
    </row>
    <row r="5" spans="1:6">
      <c r="A5" t="s">
        <v>33</v>
      </c>
      <c r="B5">
        <f>'NEWT - EU'!$G$9</f>
        <v>192223.834107762</v>
      </c>
    </row>
    <row r="6" spans="1:6">
      <c r="A6" t="s">
        <v>34</v>
      </c>
      <c r="B6">
        <f>'NEWT - EU'!$G$10</f>
        <v>130.83849013899999</v>
      </c>
    </row>
    <row r="15" spans="1:6">
      <c r="A15" t="s">
        <v>35</v>
      </c>
    </row>
    <row r="16" spans="1:6">
      <c r="A16" t="s">
        <v>31</v>
      </c>
      <c r="B16">
        <f>'NEWT - EU'!$I$7</f>
        <v>314981</v>
      </c>
    </row>
    <row r="17" spans="1:2">
      <c r="A17" t="s">
        <v>32</v>
      </c>
      <c r="B17">
        <f>'NEWT - EU'!$I$8</f>
        <v>28002</v>
      </c>
    </row>
    <row r="18" spans="1:2">
      <c r="A18" t="s">
        <v>33</v>
      </c>
      <c r="B18">
        <f>'NEWT - EU'!$I$9</f>
        <v>762469</v>
      </c>
    </row>
    <row r="19" spans="1:2">
      <c r="A19" t="s">
        <v>34</v>
      </c>
      <c r="B19">
        <f>'NEWT - EU'!$I$10</f>
        <v>947</v>
      </c>
    </row>
    <row r="27" spans="1:2">
      <c r="A27" t="s">
        <v>18</v>
      </c>
    </row>
    <row r="28" spans="1:2">
      <c r="A28" t="s">
        <v>36</v>
      </c>
      <c r="B28">
        <f>'NEWT - EU'!$G$18</f>
        <v>4575909.0817965511</v>
      </c>
    </row>
    <row r="29" spans="1:2">
      <c r="A29" t="s">
        <v>37</v>
      </c>
      <c r="B29">
        <f>'NEWT - EU'!$G$19</f>
        <v>834629.86207298003</v>
      </c>
    </row>
    <row r="30" spans="1:2">
      <c r="A30" t="s">
        <v>38</v>
      </c>
      <c r="B30">
        <f>'NEWT - EU'!$G$22</f>
        <v>216677.68912201101</v>
      </c>
    </row>
    <row r="31" spans="1:2">
      <c r="A31" t="s">
        <v>39</v>
      </c>
      <c r="B31">
        <f>'NEWT - EU'!$G$23</f>
        <v>4110171.3378808722</v>
      </c>
    </row>
    <row r="40" spans="1:2">
      <c r="A40" t="s">
        <v>40</v>
      </c>
    </row>
    <row r="41" spans="1:2">
      <c r="A41" t="s">
        <v>41</v>
      </c>
      <c r="B41">
        <f>'NEWT - EU'!$G$26</f>
        <v>4085218.5952359401</v>
      </c>
    </row>
    <row r="42" spans="1:2">
      <c r="A42" t="s">
        <v>42</v>
      </c>
      <c r="B42">
        <f>'NEWT - EU'!$G$27</f>
        <v>5642861.0284479111</v>
      </c>
    </row>
    <row r="43" spans="1:2">
      <c r="A43" t="s">
        <v>43</v>
      </c>
      <c r="B43">
        <f>'NEWT - EU'!$G$28</f>
        <v>8774.8255172829995</v>
      </c>
    </row>
    <row r="44" spans="1:2">
      <c r="A44" t="s">
        <v>44</v>
      </c>
      <c r="B44">
        <f>'NEWT - EU'!$G$29</f>
        <v>533.52167127999996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2023-04-18T09:46:02Z</dcterms:created>
  <dcterms:modified xsi:type="dcterms:W3CDTF">2023-04-18T09:46:02Z</dcterms:modified>
</cp:coreProperties>
</file>