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dovic.Cathan.ICMA\OneDrive - ICMA\Desktop\"/>
    </mc:Choice>
  </mc:AlternateContent>
  <xr:revisionPtr revIDLastSave="0" documentId="8_{2770F422-6CBA-4890-B7BE-90DDBE93EA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G13" i="5"/>
  <c r="H13" i="5" s="1"/>
  <c r="J10" i="5"/>
  <c r="H10" i="5"/>
  <c r="K8" i="5"/>
  <c r="I8" i="5"/>
  <c r="J15" i="5" s="1"/>
  <c r="H8" i="5"/>
  <c r="G8" i="5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J15" i="2"/>
  <c r="J14" i="2"/>
  <c r="H14" i="2"/>
  <c r="K13" i="2"/>
  <c r="J13" i="2"/>
  <c r="I13" i="2"/>
  <c r="G13" i="2"/>
  <c r="H13" i="2" s="1"/>
  <c r="J10" i="2"/>
  <c r="H10" i="2"/>
  <c r="K8" i="2"/>
  <c r="J8" i="2"/>
  <c r="I8" i="2"/>
  <c r="H8" i="2"/>
  <c r="G8" i="2"/>
  <c r="H15" i="2" s="1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<sst xmlns="http://schemas.openxmlformats.org/spreadsheetml/2006/main" count="82" uniqueCount="45">
  <si>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13 September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</si>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</sst>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14847050.505890839</c:v>
                </c:pt>
                <c:pt idx="1">
                  <c:v>581331.71781310439</c:v>
                </c:pt>
                <c:pt idx="2">
                  <c:v>449124.06993791898</c:v>
                </c:pt>
                <c:pt idx="3">
                  <c:v>445.77144723499998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234-4014-B058-90ACFD47E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451914</c:v>
                </c:pt>
                <c:pt idx="1">
                  <c:v>21140</c:v>
                </c:pt>
                <c:pt idx="2">
                  <c:v>853033</c:v>
                </c:pt>
                <c:pt idx="3">
                  <c:v>4944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4F-46F0-A141-5DCFE3E22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6420975.6428245036</c:v>
                </c:pt>
                <c:pt idx="1">
                  <c:v>1534841.5170741491</c:v>
                </c:pt>
                <c:pt idx="2">
                  <c:v>91095.428693790003</c:v>
                </c:pt>
                <c:pt idx="3">
                  <c:v>7381469.6351115024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EB5-4948-AA3C-1F2D372A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6342959.5596668515</c:v>
                </c:pt>
                <c:pt idx="1">
                  <c:v>9070745.5847692024</c:v>
                </c:pt>
                <c:pt idx="2">
                  <c:v>11615.702460811</c:v>
                </c:pt>
                <c:pt idx="3">
                  <c:v>3061.3768070800002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FEE-46F2-AA07-DF91BACC9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15877952.065089099</v>
      </c>
      <c r="H4" s="5"/>
      <c r="I4" s="1">
        <v>1331031</v>
      </c>
      <c r="J4" s="5"/>
      <c r="K4" s="3">
        <v>1951975.9558254459</v>
      </c>
    </row>
    <row r="5" spans="1:11" x14ac:dyDescent="0.3">
      <c r="E5" s="6" t="s">
        <v>7</v>
      </c>
      <c r="F5" s="6"/>
      <c r="G5" s="2">
        <v>15428382.223703943</v>
      </c>
      <c r="H5" s="4">
        <f>G5/G4</f>
        <v>0.97168590511281194</v>
      </c>
      <c r="I5">
        <v>473054</v>
      </c>
      <c r="J5" s="4">
        <f>I5/I4</f>
        <v>0.35540419419232161</v>
      </c>
      <c r="K5" s="2">
        <v>1745832.2732217379</v>
      </c>
    </row>
    <row r="6" spans="1:11" x14ac:dyDescent="0.3">
      <c r="F6" t="s">
        <v>8</v>
      </c>
    </row>
    <row r="7" spans="1:11" x14ac:dyDescent="0.3">
      <c r="F7" t="s">
        <v>9</v>
      </c>
      <c r="G7" s="2">
        <v>14847050.505890839</v>
      </c>
      <c r="H7" s="4">
        <f>G7/G5</f>
        <v>0.96232063029136294</v>
      </c>
      <c r="I7">
        <v>451914</v>
      </c>
      <c r="J7" s="4">
        <f>I7/I5</f>
        <v>0.95531165575177468</v>
      </c>
      <c r="K7" s="2">
        <v>1503464.716074181</v>
      </c>
    </row>
    <row r="8" spans="1:11" x14ac:dyDescent="0.3">
      <c r="F8" t="s">
        <v>10</v>
      </c>
      <c r="G8" s="2">
        <f>G5-G7</f>
        <v>581331.71781310439</v>
      </c>
      <c r="H8" s="4">
        <f>1-H7</f>
        <v>3.7679369708637056E-2</v>
      </c>
      <c r="I8">
        <f>I5-I7</f>
        <v>21140</v>
      </c>
      <c r="J8" s="4">
        <f>1-J7</f>
        <v>4.468834424822532E-2</v>
      </c>
      <c r="K8" s="2">
        <f>K5-K7</f>
        <v>242367.55714755692</v>
      </c>
    </row>
    <row r="9" spans="1:11" x14ac:dyDescent="0.3">
      <c r="E9" s="6" t="s">
        <v>11</v>
      </c>
      <c r="F9" s="6"/>
      <c r="G9" s="2">
        <v>449124.06993791898</v>
      </c>
      <c r="H9" s="4">
        <f>1-H5-H10</f>
        <v>2.828602001673829E-2</v>
      </c>
      <c r="I9">
        <v>853033</v>
      </c>
      <c r="J9" s="4">
        <f>1-J5-J10</f>
        <v>0.64088139194353844</v>
      </c>
      <c r="K9" s="2">
        <v>205264.53567880599</v>
      </c>
    </row>
    <row r="10" spans="1:11" x14ac:dyDescent="0.3">
      <c r="E10" s="6" t="s">
        <v>12</v>
      </c>
      <c r="F10" s="6"/>
      <c r="G10" s="2">
        <v>445.77144723499998</v>
      </c>
      <c r="H10" s="4">
        <f>G10/G4</f>
        <v>2.8074870449767826E-5</v>
      </c>
      <c r="I10">
        <v>4944</v>
      </c>
      <c r="J10" s="4">
        <f>I10/I4</f>
        <v>3.7144138641399035E-3</v>
      </c>
      <c r="K10" s="2">
        <v>879.14692490200002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7554024.3139066659</v>
      </c>
      <c r="H13" s="5">
        <f>G13/G5</f>
        <v>0.48961869134281444</v>
      </c>
      <c r="I13" s="1">
        <f>I14+I15</f>
        <v>266575</v>
      </c>
      <c r="J13" s="5">
        <f>I13/I5</f>
        <v>0.56351917540069418</v>
      </c>
      <c r="K13" s="3">
        <f>K14+K15</f>
        <v>244521.38369328398</v>
      </c>
    </row>
    <row r="14" spans="1:11" x14ac:dyDescent="0.3">
      <c r="E14" s="6" t="s">
        <v>15</v>
      </c>
      <c r="F14" s="6"/>
      <c r="G14" s="2">
        <v>7520909.0805112859</v>
      </c>
      <c r="H14" s="4">
        <f>G14/G7</f>
        <v>0.5065591362760723</v>
      </c>
      <c r="I14">
        <v>264292</v>
      </c>
      <c r="J14" s="4">
        <f>I14/I7</f>
        <v>0.58482808675987019</v>
      </c>
      <c r="K14" s="2">
        <v>241697.64369328399</v>
      </c>
    </row>
    <row r="15" spans="1:11" x14ac:dyDescent="0.3">
      <c r="E15" s="6" t="s">
        <v>16</v>
      </c>
      <c r="F15" s="6"/>
      <c r="G15" s="2">
        <v>33115.233395379997</v>
      </c>
      <c r="H15" s="4">
        <f>G15/G8</f>
        <v>5.6964435933334709E-2</v>
      </c>
      <c r="I15">
        <v>2283</v>
      </c>
      <c r="J15" s="4">
        <f>I15/I8</f>
        <v>0.10799432355723747</v>
      </c>
      <c r="K15" s="2">
        <v>2823.74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6420975.6428245036</v>
      </c>
      <c r="H18" s="4">
        <f>G18/G5</f>
        <v>0.41617945094459802</v>
      </c>
      <c r="I18">
        <v>234693</v>
      </c>
      <c r="J18" s="4">
        <f>I18/I5</f>
        <v>0.4961230641744917</v>
      </c>
      <c r="K18" s="2">
        <v>130914.53329967801</v>
      </c>
    </row>
    <row r="19" spans="2:11" x14ac:dyDescent="0.3">
      <c r="E19" s="6" t="s">
        <v>20</v>
      </c>
      <c r="F19" s="6"/>
      <c r="G19" s="2">
        <v>1534841.5170741491</v>
      </c>
      <c r="H19" s="4">
        <f>G19/G5</f>
        <v>9.9481688670899071E-2</v>
      </c>
      <c r="I19">
        <v>29102</v>
      </c>
      <c r="J19" s="4">
        <f>I19/I5</f>
        <v>6.151940370443966E-2</v>
      </c>
      <c r="K19" s="2">
        <v>160321.683597467</v>
      </c>
    </row>
    <row r="20" spans="2:11" x14ac:dyDescent="0.3">
      <c r="E20" s="6" t="s">
        <v>21</v>
      </c>
      <c r="F20" s="6"/>
      <c r="G20" s="2">
        <v>7472565.0638052924</v>
      </c>
      <c r="H20" s="4">
        <f>1-H18-H19</f>
        <v>0.48433886038450297</v>
      </c>
      <c r="I20">
        <v>209259</v>
      </c>
      <c r="J20" s="4">
        <f>1-J18-J19</f>
        <v>0.44235753212106865</v>
      </c>
      <c r="K20" s="2">
        <v>1454596.056324593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91095.428693790003</v>
      </c>
      <c r="H22" s="4">
        <f>G22/G20</f>
        <v>1.219065045482535E-2</v>
      </c>
      <c r="I22">
        <v>9500</v>
      </c>
      <c r="J22" s="4">
        <f>I22/I20</f>
        <v>4.5398286334160057E-2</v>
      </c>
      <c r="K22" s="2">
        <v>43132.319323757998</v>
      </c>
    </row>
    <row r="23" spans="2:11" x14ac:dyDescent="0.3">
      <c r="F23" t="s">
        <v>24</v>
      </c>
      <c r="G23" s="2">
        <f>G20-G22</f>
        <v>7381469.6351115024</v>
      </c>
      <c r="H23" s="4">
        <f>1-H22</f>
        <v>0.98780934954517463</v>
      </c>
      <c r="I23">
        <f>I20-I22</f>
        <v>199759</v>
      </c>
      <c r="J23" s="4">
        <f>1-J22</f>
        <v>0.9546017136658399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6342959.5596668515</v>
      </c>
      <c r="H26" s="4">
        <f>G26/G5</f>
        <v>0.41112279095092813</v>
      </c>
      <c r="I26">
        <v>221802</v>
      </c>
      <c r="J26" s="4">
        <f>I26/I5</f>
        <v>0.46887247544677774</v>
      </c>
      <c r="K26" s="2">
        <v>261765.38935096099</v>
      </c>
    </row>
    <row r="27" spans="2:11" x14ac:dyDescent="0.3">
      <c r="E27" s="6" t="s">
        <v>27</v>
      </c>
      <c r="F27" s="6"/>
      <c r="G27" s="2">
        <v>9070745.5847692024</v>
      </c>
      <c r="H27" s="4">
        <f>G27/G5</f>
        <v>0.58792590520819743</v>
      </c>
      <c r="I27">
        <v>250865</v>
      </c>
      <c r="J27" s="4">
        <f>I27/I5</f>
        <v>0.53030943613202719</v>
      </c>
      <c r="K27" s="2">
        <v>1483961.7856686979</v>
      </c>
    </row>
    <row r="28" spans="2:11" x14ac:dyDescent="0.3">
      <c r="E28" s="6" t="s">
        <v>28</v>
      </c>
      <c r="F28" s="6"/>
      <c r="G28" s="2">
        <v>11615.702460811</v>
      </c>
      <c r="H28" s="4">
        <f>G28/G5</f>
        <v>7.52878836704266E-4</v>
      </c>
      <c r="I28">
        <v>260</v>
      </c>
      <c r="J28" s="4">
        <f>I28/I5</f>
        <v>5.4962012793465442E-4</v>
      </c>
      <c r="K28" s="2">
        <v>66.58</v>
      </c>
    </row>
    <row r="29" spans="2:11" x14ac:dyDescent="0.3">
      <c r="E29" s="6" t="s">
        <v>29</v>
      </c>
      <c r="F29" s="6"/>
      <c r="G29" s="2">
        <v>3061.3768070800002</v>
      </c>
      <c r="H29" s="4">
        <f>G29/G5</f>
        <v>1.9842500417033648E-4</v>
      </c>
      <c r="I29">
        <v>127</v>
      </c>
      <c r="J29" s="4">
        <f>I29/I5</f>
        <v>2.6846829326038885E-4</v>
      </c>
      <c r="K29" s="2">
        <v>38.518202078999998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15753300.387578173</v>
      </c>
      <c r="H4" s="5"/>
      <c r="I4" s="1">
        <v>2324194</v>
      </c>
      <c r="J4" s="5"/>
      <c r="K4" s="3">
        <v>142945651.82722905</v>
      </c>
    </row>
    <row r="5" spans="1:11" x14ac:dyDescent="0.3">
      <c r="E5" s="6" t="s">
        <v>7</v>
      </c>
      <c r="F5" s="6"/>
      <c r="G5" s="2">
        <v>13421566.026087496</v>
      </c>
      <c r="H5" s="4">
        <f>G5/G4</f>
        <v>0.85198439031040751</v>
      </c>
      <c r="I5">
        <v>436134</v>
      </c>
      <c r="J5" s="4">
        <f>I5/I4</f>
        <v>0.18764956797926508</v>
      </c>
      <c r="K5" s="2">
        <v>19053568.596792273</v>
      </c>
    </row>
    <row r="6" spans="1:11" x14ac:dyDescent="0.3">
      <c r="F6" t="s">
        <v>8</v>
      </c>
    </row>
    <row r="7" spans="1:11" x14ac:dyDescent="0.3">
      <c r="F7" t="s">
        <v>9</v>
      </c>
      <c r="G7" s="2">
        <v>12633333.705550669</v>
      </c>
      <c r="H7" s="4">
        <f>G7/G5</f>
        <v>0.94127121090007371</v>
      </c>
      <c r="I7">
        <v>410780</v>
      </c>
      <c r="J7" s="4">
        <f>I7/I5</f>
        <v>0.94186649057399785</v>
      </c>
      <c r="K7" s="2">
        <v>18789985.054611027</v>
      </c>
    </row>
    <row r="8" spans="1:11" x14ac:dyDescent="0.3">
      <c r="F8" t="s">
        <v>10</v>
      </c>
      <c r="G8" s="2">
        <f>G5-G7</f>
        <v>788232.32053682767</v>
      </c>
      <c r="H8" s="4">
        <f>1-H7</f>
        <v>5.8728789099926293E-2</v>
      </c>
      <c r="I8">
        <f>I5-I7</f>
        <v>25354</v>
      </c>
      <c r="J8" s="4">
        <f>1-J7</f>
        <v>5.813350942600215E-2</v>
      </c>
      <c r="K8" s="2">
        <f>K5-K7</f>
        <v>263583.54218124598</v>
      </c>
    </row>
    <row r="9" spans="1:11" x14ac:dyDescent="0.3">
      <c r="E9" s="6" t="s">
        <v>11</v>
      </c>
      <c r="F9" s="6"/>
      <c r="G9" s="2">
        <v>2203893.1351267141</v>
      </c>
      <c r="H9" s="4">
        <f>1-H5-H10</f>
        <v>0.13990040695628039</v>
      </c>
      <c r="I9">
        <v>1334875</v>
      </c>
      <c r="J9" s="4">
        <f>1-J5-J10</f>
        <v>0.57433888909445585</v>
      </c>
      <c r="K9" s="2">
        <v>123170254.4334096</v>
      </c>
    </row>
    <row r="10" spans="1:11" x14ac:dyDescent="0.3">
      <c r="E10" s="6" t="s">
        <v>12</v>
      </c>
      <c r="F10" s="6"/>
      <c r="G10" s="2">
        <v>127841.226363961</v>
      </c>
      <c r="H10" s="4">
        <f>G10/G4</f>
        <v>8.1152027333121039E-3</v>
      </c>
      <c r="I10">
        <v>553185</v>
      </c>
      <c r="J10" s="4">
        <f>I10/I4</f>
        <v>0.23801154292627896</v>
      </c>
      <c r="K10" s="2">
        <v>721828.79702717101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5437439.0824909527</v>
      </c>
      <c r="H13" s="5">
        <f>G13/G5</f>
        <v>0.40512702257860245</v>
      </c>
      <c r="I13" s="1">
        <f>I14+I15</f>
        <v>164903</v>
      </c>
      <c r="J13" s="5">
        <f>I13/I5</f>
        <v>0.37810168434471975</v>
      </c>
      <c r="K13" s="3">
        <f>K14+K15</f>
        <v>6016524.2846601345</v>
      </c>
    </row>
    <row r="14" spans="1:11" x14ac:dyDescent="0.3">
      <c r="E14" s="6" t="s">
        <v>15</v>
      </c>
      <c r="F14" s="6"/>
      <c r="G14" s="2">
        <v>5398448.1384337088</v>
      </c>
      <c r="H14" s="4">
        <f>G14/G7</f>
        <v>0.42731778200886195</v>
      </c>
      <c r="I14">
        <v>163265</v>
      </c>
      <c r="J14" s="4">
        <f>I14/I7</f>
        <v>0.39745119041822874</v>
      </c>
      <c r="K14" s="2">
        <v>6002383.2539849067</v>
      </c>
    </row>
    <row r="15" spans="1:11" x14ac:dyDescent="0.3">
      <c r="E15" s="6" t="s">
        <v>16</v>
      </c>
      <c r="F15" s="6"/>
      <c r="G15" s="2">
        <v>38990.944057244</v>
      </c>
      <c r="H15" s="4">
        <f>G15/G8</f>
        <v>4.946630966703968E-2</v>
      </c>
      <c r="I15">
        <v>1638</v>
      </c>
      <c r="J15" s="4">
        <f>I15/I8</f>
        <v>6.4605190502484811E-2</v>
      </c>
      <c r="K15" s="2">
        <v>14141.030675227999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4790470.9349927017</v>
      </c>
      <c r="H18" s="4">
        <f>G18/G5</f>
        <v>0.35692339669465278</v>
      </c>
      <c r="I18">
        <v>158748</v>
      </c>
      <c r="J18" s="4">
        <f>I18/I5</f>
        <v>0.36398904923716108</v>
      </c>
      <c r="K18" s="2">
        <v>4591372.2710656216</v>
      </c>
    </row>
    <row r="19" spans="2:11" x14ac:dyDescent="0.3">
      <c r="E19" s="6" t="s">
        <v>20</v>
      </c>
      <c r="F19" s="6"/>
      <c r="G19" s="2">
        <v>1212091.5295640889</v>
      </c>
      <c r="H19" s="4">
        <f>G19/G5</f>
        <v>9.0309247610014118E-2</v>
      </c>
      <c r="I19">
        <v>30421</v>
      </c>
      <c r="J19" s="4">
        <f>I19/I5</f>
        <v>6.9751498392695829E-2</v>
      </c>
      <c r="K19" s="2">
        <v>3523032.8383384412</v>
      </c>
    </row>
    <row r="20" spans="2:11" x14ac:dyDescent="0.3">
      <c r="E20" s="6" t="s">
        <v>21</v>
      </c>
      <c r="F20" s="6"/>
      <c r="G20" s="2">
        <v>7419003.5615307046</v>
      </c>
      <c r="H20" s="4">
        <f>1-H18-H19</f>
        <v>0.55276735569533308</v>
      </c>
      <c r="I20">
        <v>246928</v>
      </c>
      <c r="J20" s="4">
        <f>1-J18-J19</f>
        <v>0.56625945237014308</v>
      </c>
      <c r="K20" s="2">
        <v>10927496.825032288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305628.81348356901</v>
      </c>
      <c r="H22" s="4">
        <f>G22/G20</f>
        <v>4.119539921349101E-2</v>
      </c>
      <c r="I22">
        <v>23929</v>
      </c>
      <c r="J22" s="4">
        <f>I22/I20</f>
        <v>9.690679064342643E-2</v>
      </c>
      <c r="K22" s="2">
        <v>3842119.2694576308</v>
      </c>
    </row>
    <row r="23" spans="2:11" x14ac:dyDescent="0.3">
      <c r="F23" t="s">
        <v>24</v>
      </c>
      <c r="G23" s="2">
        <f>G20-G22</f>
        <v>7113374.7480471358</v>
      </c>
      <c r="H23" s="4">
        <f>1-H22</f>
        <v>0.95880460078650898</v>
      </c>
      <c r="I23">
        <f>I20-I22</f>
        <v>222999</v>
      </c>
      <c r="J23" s="4">
        <f>1-J22</f>
        <v>0.90309320935657356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6433040.8062569872</v>
      </c>
      <c r="H26" s="4">
        <f>G26/G5</f>
        <v>0.47930627422709737</v>
      </c>
      <c r="I26">
        <v>224449</v>
      </c>
      <c r="J26" s="4">
        <f>I26/I5</f>
        <v>0.51463311734466932</v>
      </c>
      <c r="K26" s="2">
        <v>11026584.845132267</v>
      </c>
    </row>
    <row r="27" spans="2:11" x14ac:dyDescent="0.3">
      <c r="E27" s="6" t="s">
        <v>27</v>
      </c>
      <c r="F27" s="6"/>
      <c r="G27" s="2">
        <v>6933428.4151857728</v>
      </c>
      <c r="H27" s="4">
        <f>G27/G5</f>
        <v>0.51658863069400907</v>
      </c>
      <c r="I27">
        <v>210056</v>
      </c>
      <c r="J27" s="4">
        <f>I27/I5</f>
        <v>0.48163179206390694</v>
      </c>
      <c r="K27" s="2">
        <v>8015473.297842335</v>
      </c>
    </row>
    <row r="28" spans="2:11" x14ac:dyDescent="0.3">
      <c r="E28" s="6" t="s">
        <v>28</v>
      </c>
      <c r="F28" s="6"/>
      <c r="G28" s="2">
        <v>50532.877390973001</v>
      </c>
      <c r="H28" s="4">
        <f>G28/G5</f>
        <v>3.7650507617927932E-3</v>
      </c>
      <c r="I28">
        <v>1386</v>
      </c>
      <c r="J28" s="4">
        <f>I28/I5</f>
        <v>3.1779223816533449E-3</v>
      </c>
      <c r="K28" s="2">
        <v>9141.3590943529998</v>
      </c>
    </row>
    <row r="29" spans="2:11" x14ac:dyDescent="0.3">
      <c r="E29" s="6" t="s">
        <v>29</v>
      </c>
      <c r="F29" s="6"/>
      <c r="G29" s="2">
        <v>4563.9272537630004</v>
      </c>
      <c r="H29" s="4">
        <f>G29/G5</f>
        <v>3.4004431710070909E-4</v>
      </c>
      <c r="I29">
        <v>234</v>
      </c>
      <c r="J29" s="4">
        <f>I29/I5</f>
        <v>5.3653235014926607E-4</v>
      </c>
      <c r="K29" s="2">
        <v>2369.094723315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14847050.505890839</v>
      </c>
    </row>
    <row r="3" spans="1:2" x14ac:dyDescent="0.3">
      <c r="A3" t="s">
        <v>32</v>
      </c>
      <c r="B3">
        <f>'NEWT - EU'!$G$8</f>
        <v>581331.71781310439</v>
      </c>
    </row>
    <row r="4" spans="1:2" x14ac:dyDescent="0.3">
      <c r="A4" t="s">
        <v>33</v>
      </c>
      <c r="B4">
        <f>'NEWT - EU'!$G$9</f>
        <v>449124.06993791898</v>
      </c>
    </row>
    <row r="5" spans="1:2" x14ac:dyDescent="0.3">
      <c r="A5" t="s">
        <v>34</v>
      </c>
      <c r="B5">
        <f>'NEWT - EU'!$G$10</f>
        <v>445.77144723499998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451914</v>
      </c>
    </row>
    <row r="16" spans="1:2" x14ac:dyDescent="0.3">
      <c r="A16" t="s">
        <v>32</v>
      </c>
      <c r="B16">
        <f>'NEWT - EU'!$I$8</f>
        <v>21140</v>
      </c>
    </row>
    <row r="17" spans="1:2" x14ac:dyDescent="0.3">
      <c r="A17" t="s">
        <v>33</v>
      </c>
      <c r="B17">
        <f>'NEWT - EU'!$I$9</f>
        <v>853033</v>
      </c>
    </row>
    <row r="18" spans="1:2" x14ac:dyDescent="0.3">
      <c r="A18" t="s">
        <v>34</v>
      </c>
      <c r="B18">
        <f>'NEWT - EU'!$I$10</f>
        <v>4944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6420975.6428245036</v>
      </c>
    </row>
    <row r="28" spans="1:2" x14ac:dyDescent="0.3">
      <c r="A28" t="s">
        <v>37</v>
      </c>
      <c r="B28">
        <f>'NEWT - EU'!$G$19</f>
        <v>1534841.5170741491</v>
      </c>
    </row>
    <row r="29" spans="1:2" x14ac:dyDescent="0.3">
      <c r="A29" t="s">
        <v>38</v>
      </c>
      <c r="B29">
        <f>'NEWT - EU'!$G$22</f>
        <v>91095.428693790003</v>
      </c>
    </row>
    <row r="30" spans="1:2" x14ac:dyDescent="0.3">
      <c r="A30" t="s">
        <v>39</v>
      </c>
      <c r="B30">
        <f>'NEWT - EU'!$G$23</f>
        <v>7381469.6351115024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6342959.5596668515</v>
      </c>
    </row>
    <row r="41" spans="1:2" x14ac:dyDescent="0.3">
      <c r="A41" t="s">
        <v>42</v>
      </c>
      <c r="B41">
        <f>'NEWT - EU'!$G$27</f>
        <v>9070745.5847692024</v>
      </c>
    </row>
    <row r="42" spans="1:2" x14ac:dyDescent="0.3">
      <c r="A42" t="s">
        <v>43</v>
      </c>
      <c r="B42">
        <f>'NEWT - EU'!$G$28</f>
        <v>11615.702460811</v>
      </c>
    </row>
    <row r="43" spans="1:2" x14ac:dyDescent="0.3">
      <c r="A43" t="s">
        <v>44</v>
      </c>
      <c r="B43">
        <f>'NEWT - EU'!$G$29</f>
        <v>3061.3768070800002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2024-09-29T20:55:41Z</dcterms:created>
  <dcterms:modified xsi:type="dcterms:W3CDTF">2024-09-29T20:55:41Z</dcterms:modified>
</cp:coreProperties>
</file>