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3B6550D-E3F2-4D20-87A0-B1CBB71D030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<sst xmlns="http://schemas.openxmlformats.org/spreadsheetml/2006/main" count="82" uniqueCount="45">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</sst>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20223.565848130002</c:v>
                </c:pt>
                <c:pt idx="1">
                  <c:v>39558.528168289995</c:v>
                </c:pt>
                <c:pt idx="2">
                  <c:v>28.898832460000001</c:v>
                </c:pt>
                <c:pt idx="3">
                  <c:v>0.28878620999999999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C4-452F-A416-C8D68E71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1173</c:v>
                </c:pt>
                <c:pt idx="1">
                  <c:v>3786</c:v>
                </c:pt>
                <c:pt idx="2">
                  <c:v>47</c:v>
                </c:pt>
                <c:pt idx="3">
                  <c:v>289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65-45B5-BFEF-207587B9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7062.4120094299997</c:v>
                </c:pt>
                <c:pt idx="1">
                  <c:v>719.33832437000001</c:v>
                </c:pt>
                <c:pt idx="2">
                  <c:v>49298.68029892</c:v>
                </c:pt>
                <c:pt idx="3">
                  <c:v>2701.6633836999972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7E-47C0-B4CC-B451BF6A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59718.549742230003</c:v>
                </c:pt>
                <c:pt idx="1">
                  <c:v>63.544274190000003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F5-408A-9EE6-FA9801A1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59811.281635090003</v>
      </c>
      <c r="H4" s="5"/>
      <c r="I4" s="1">
        <v>5295</v>
      </c>
      <c r="J4" s="5"/>
      <c r="K4" s="3">
        <v>52038.279472889997</v>
      </c>
    </row>
    <row r="5" spans="1:11" x14ac:dyDescent="0.25">
      <c r="E5" s="6" t="s">
        <v>7</v>
      </c>
      <c r="F5" s="6"/>
      <c r="G5" s="2">
        <v>59782.09401642</v>
      </c>
      <c r="H5" s="4">
        <f>G5/G4</f>
        <v>0.99951200479454572</v>
      </c>
      <c r="I5">
        <v>4959</v>
      </c>
      <c r="J5" s="4">
        <f>I5/I4</f>
        <v>0.93654390934844189</v>
      </c>
      <c r="K5" s="2">
        <v>52037.722225220001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20223.565848130002</v>
      </c>
      <c r="H7" s="4">
        <f>G7/G5</f>
        <v>0.33828801384199275</v>
      </c>
      <c r="I7">
        <v>1173</v>
      </c>
      <c r="J7" s="4">
        <f>I7/I5</f>
        <v>0.23653962492437991</v>
      </c>
      <c r="K7" s="2">
        <v>15020.97158847</v>
      </c>
    </row>
    <row r="8" spans="1:11" x14ac:dyDescent="0.25">
      <c r="F8" t="s">
        <v>10</v>
      </c>
      <c r="G8" s="2">
        <f>G5-G7</f>
        <v>39558.528168289995</v>
      </c>
      <c r="H8" s="4">
        <f>1-H7</f>
        <v>0.66171198615800719</v>
      </c>
      <c r="I8">
        <f>I5-I7</f>
        <v>3786</v>
      </c>
      <c r="J8" s="4">
        <f>1-J7</f>
        <v>0.76346037507562015</v>
      </c>
      <c r="K8" s="2">
        <f>K5-K7</f>
        <v>37016.750636750003</v>
      </c>
    </row>
    <row r="9" spans="1:11" x14ac:dyDescent="0.25">
      <c r="E9" s="6" t="s">
        <v>11</v>
      </c>
      <c r="F9" s="6"/>
      <c r="G9" s="2">
        <v>28.898832460000001</v>
      </c>
      <c r="H9" s="4">
        <f>1-H5-H10</f>
        <v>4.8316691550453973E-4</v>
      </c>
      <c r="I9">
        <v>47</v>
      </c>
      <c r="J9" s="4">
        <f>1-J5-J10</f>
        <v>8.8762983947120247E-3</v>
      </c>
      <c r="K9" s="2">
        <v>0</v>
      </c>
    </row>
    <row r="10" spans="1:11" x14ac:dyDescent="0.25">
      <c r="E10" s="6" t="s">
        <v>12</v>
      </c>
      <c r="F10" s="6"/>
      <c r="G10" s="2">
        <v>0.28878620999999999</v>
      </c>
      <c r="H10" s="4">
        <f>G10/G4</f>
        <v>4.8282899497437837E-6</v>
      </c>
      <c r="I10">
        <v>289</v>
      </c>
      <c r="J10" s="4">
        <f>I10/I4</f>
        <v>5.4579792256846081E-2</v>
      </c>
      <c r="K10" s="2">
        <v>0.55724766999999997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4356.9113335299999</v>
      </c>
      <c r="H13" s="5">
        <f>G13/G5</f>
        <v>7.2879871560425982E-2</v>
      </c>
      <c r="I13" s="1">
        <f>I14+I15</f>
        <v>328</v>
      </c>
      <c r="J13" s="5">
        <f>I13/I5</f>
        <v>6.6142367412784842E-2</v>
      </c>
      <c r="K13" s="3">
        <f>K14+K15</f>
        <v>975.91281369000001</v>
      </c>
    </row>
    <row r="14" spans="1:11" x14ac:dyDescent="0.25">
      <c r="E14" s="6" t="s">
        <v>15</v>
      </c>
      <c r="F14" s="6"/>
      <c r="G14" s="2">
        <v>4356.9113335299999</v>
      </c>
      <c r="H14" s="4">
        <f>G14/G7</f>
        <v>0.21543734503838091</v>
      </c>
      <c r="I14">
        <v>328</v>
      </c>
      <c r="J14" s="4">
        <f>I14/I7</f>
        <v>0.27962489343563512</v>
      </c>
      <c r="K14" s="2">
        <v>975.91281369000001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7062.4120094299997</v>
      </c>
      <c r="H18" s="4">
        <f>G18/G5</f>
        <v>0.11813590884739179</v>
      </c>
      <c r="I18">
        <v>357</v>
      </c>
      <c r="J18" s="4">
        <f>I18/I5</f>
        <v>7.199032062915911E-2</v>
      </c>
      <c r="K18" s="2">
        <v>3442.1766429099998</v>
      </c>
    </row>
    <row r="19" spans="2:11" x14ac:dyDescent="0.25">
      <c r="E19" s="6" t="s">
        <v>20</v>
      </c>
      <c r="F19" s="6"/>
      <c r="G19" s="2">
        <v>719.33832437000001</v>
      </c>
      <c r="H19" s="4">
        <f>G19/G5</f>
        <v>1.2032671926353459E-2</v>
      </c>
      <c r="I19">
        <v>20</v>
      </c>
      <c r="J19" s="4">
        <f>I19/I5</f>
        <v>4.0330711837063922E-3</v>
      </c>
      <c r="K19" s="2">
        <v>351.29370095000002</v>
      </c>
    </row>
    <row r="20" spans="2:11" x14ac:dyDescent="0.25">
      <c r="E20" s="6" t="s">
        <v>21</v>
      </c>
      <c r="F20" s="6"/>
      <c r="G20" s="2">
        <v>52000.343682619998</v>
      </c>
      <c r="H20" s="4">
        <f>1-H18-H19</f>
        <v>0.86983141922625473</v>
      </c>
      <c r="I20">
        <v>4582</v>
      </c>
      <c r="J20" s="4">
        <f>1-J18-J19</f>
        <v>0.92397660818713445</v>
      </c>
      <c r="K20" s="2">
        <v>48244.251881360004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49298.68029892</v>
      </c>
      <c r="H22" s="4">
        <f>G22/G20</f>
        <v>0.94804527831220908</v>
      </c>
      <c r="I22">
        <v>4498</v>
      </c>
      <c r="J22" s="4">
        <f>I22/I20</f>
        <v>0.98166739415102577</v>
      </c>
      <c r="K22" s="2">
        <v>47957.957237590002</v>
      </c>
    </row>
    <row r="23" spans="2:11" x14ac:dyDescent="0.25">
      <c r="F23" t="s">
        <v>24</v>
      </c>
      <c r="G23" s="2">
        <f>G20-G22</f>
        <v>2701.6633836999972</v>
      </c>
      <c r="H23" s="4">
        <f>1-H22</f>
        <v>5.1954721687790917E-2</v>
      </c>
      <c r="I23">
        <f>I20-I22</f>
        <v>84</v>
      </c>
      <c r="J23" s="4">
        <f>1-J22</f>
        <v>1.8332605848974226E-2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59718.549742230003</v>
      </c>
      <c r="H26" s="4">
        <f>G26/G5</f>
        <v>0.99893706844439834</v>
      </c>
      <c r="I26">
        <v>4956</v>
      </c>
      <c r="J26" s="4">
        <f>I26/I5</f>
        <v>0.999395039322444</v>
      </c>
      <c r="K26" s="2">
        <v>51974.135911030004</v>
      </c>
    </row>
    <row r="27" spans="2:11" x14ac:dyDescent="0.25">
      <c r="E27" s="6" t="s">
        <v>27</v>
      </c>
      <c r="F27" s="6"/>
      <c r="G27" s="2">
        <v>63.544274190000003</v>
      </c>
      <c r="H27" s="4">
        <f>G27/G5</f>
        <v>1.0629315556016936E-3</v>
      </c>
      <c r="I27">
        <v>3</v>
      </c>
      <c r="J27" s="4">
        <f>I27/I5</f>
        <v>6.0496067755595891E-4</v>
      </c>
      <c r="K27" s="2">
        <v>63.586314190000003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53362.235967740002</v>
      </c>
      <c r="H4" s="5"/>
      <c r="I4" s="1">
        <v>7873</v>
      </c>
      <c r="J4" s="5"/>
      <c r="K4" s="3">
        <v>68137.001634550004</v>
      </c>
    </row>
    <row r="5" spans="1:11" x14ac:dyDescent="0.25">
      <c r="E5" s="6" t="s">
        <v>7</v>
      </c>
      <c r="F5" s="6"/>
      <c r="G5" s="2">
        <v>52543.38897593</v>
      </c>
      <c r="H5" s="4">
        <f>G5/G4</f>
        <v>0.9846549347687561</v>
      </c>
      <c r="I5">
        <v>4386</v>
      </c>
      <c r="J5" s="4">
        <f>I5/I4</f>
        <v>0.55709386510859904</v>
      </c>
      <c r="K5" s="2">
        <v>48021.236048059996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28821.021085640001</v>
      </c>
      <c r="H7" s="4">
        <f>G7/G5</f>
        <v>0.54851850341900943</v>
      </c>
      <c r="I7">
        <v>2411</v>
      </c>
      <c r="J7" s="4">
        <f>I7/I5</f>
        <v>0.54970360237118099</v>
      </c>
      <c r="K7" s="2">
        <v>25710.438994849999</v>
      </c>
    </row>
    <row r="8" spans="1:11" x14ac:dyDescent="0.25">
      <c r="F8" t="s">
        <v>10</v>
      </c>
      <c r="G8" s="2">
        <f>G5-G7</f>
        <v>23722.367890289999</v>
      </c>
      <c r="H8" s="4">
        <f>1-H7</f>
        <v>0.45148149658099057</v>
      </c>
      <c r="I8">
        <f>I5-I7</f>
        <v>1975</v>
      </c>
      <c r="J8" s="4">
        <f>1-J7</f>
        <v>0.45029639762881901</v>
      </c>
      <c r="K8" s="2">
        <f>K5-K7</f>
        <v>22310.797053209997</v>
      </c>
    </row>
    <row r="9" spans="1:11" x14ac:dyDescent="0.25">
      <c r="E9" s="6" t="s">
        <v>11</v>
      </c>
      <c r="F9" s="6"/>
      <c r="G9" s="2">
        <v>740.60604028</v>
      </c>
      <c r="H9" s="4">
        <f>1-H5-H10</f>
        <v>1.3878841972209174E-2</v>
      </c>
      <c r="I9">
        <v>909</v>
      </c>
      <c r="J9" s="4">
        <f>1-J5-J10</f>
        <v>0.11545789406833479</v>
      </c>
      <c r="K9" s="2">
        <v>204.44895830999999</v>
      </c>
    </row>
    <row r="10" spans="1:11" x14ac:dyDescent="0.25">
      <c r="E10" s="6" t="s">
        <v>12</v>
      </c>
      <c r="F10" s="6"/>
      <c r="G10" s="2">
        <v>78.240951530000004</v>
      </c>
      <c r="H10" s="4">
        <f>G10/G4</f>
        <v>1.4662232590347294E-3</v>
      </c>
      <c r="I10">
        <v>2578</v>
      </c>
      <c r="J10" s="4">
        <f>I10/I4</f>
        <v>0.32744824082306617</v>
      </c>
      <c r="K10" s="2">
        <v>19911.31662818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4328.1877459899997</v>
      </c>
      <c r="H13" s="5">
        <f>G13/G5</f>
        <v>8.2373593145518884E-2</v>
      </c>
      <c r="I13" s="1">
        <f>I14+I15</f>
        <v>363</v>
      </c>
      <c r="J13" s="5">
        <f>I13/I5</f>
        <v>8.2763337893296859E-2</v>
      </c>
      <c r="K13" s="3">
        <f>K14+K15</f>
        <v>4338.5767831599996</v>
      </c>
    </row>
    <row r="14" spans="1:11" x14ac:dyDescent="0.25">
      <c r="E14" s="6" t="s">
        <v>15</v>
      </c>
      <c r="F14" s="6"/>
      <c r="G14" s="2">
        <v>4328.1877459899997</v>
      </c>
      <c r="H14" s="4">
        <f>G14/G7</f>
        <v>0.15017468441277773</v>
      </c>
      <c r="I14">
        <v>357</v>
      </c>
      <c r="J14" s="4">
        <f>I14/I7</f>
        <v>0.1480713396930734</v>
      </c>
      <c r="K14" s="2">
        <v>4338.5767831599996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3.0379746835443038E-3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6398.6045784099997</v>
      </c>
      <c r="H18" s="4">
        <f>G18/G5</f>
        <v>0.12177753858513361</v>
      </c>
      <c r="I18">
        <v>351</v>
      </c>
      <c r="J18" s="4">
        <f>I18/I5</f>
        <v>8.0027359781121757E-2</v>
      </c>
      <c r="K18" s="2">
        <v>5859.0840572099996</v>
      </c>
    </row>
    <row r="19" spans="2:11" x14ac:dyDescent="0.25">
      <c r="E19" s="6" t="s">
        <v>20</v>
      </c>
      <c r="F19" s="6"/>
      <c r="G19" s="2">
        <v>1433.8780518200001</v>
      </c>
      <c r="H19" s="4">
        <f>G19/G5</f>
        <v>2.7289409377017081E-2</v>
      </c>
      <c r="I19">
        <v>25</v>
      </c>
      <c r="J19" s="4">
        <f>I19/I5</f>
        <v>5.699954400364797E-3</v>
      </c>
      <c r="K19" s="2">
        <v>489.30644794</v>
      </c>
    </row>
    <row r="20" spans="2:11" x14ac:dyDescent="0.25">
      <c r="E20" s="6" t="s">
        <v>21</v>
      </c>
      <c r="F20" s="6"/>
      <c r="G20" s="2">
        <v>44710.906345700001</v>
      </c>
      <c r="H20" s="4">
        <f>1-H18-H19</f>
        <v>0.8509330520378493</v>
      </c>
      <c r="I20">
        <v>3973</v>
      </c>
      <c r="J20" s="4">
        <f>1-J18-J19</f>
        <v>0.91427268581851351</v>
      </c>
      <c r="K20" s="2">
        <v>41666.724806830003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42984.396282679998</v>
      </c>
      <c r="H22" s="4">
        <f>G22/G20</f>
        <v>0.96138503546157594</v>
      </c>
      <c r="I22">
        <v>3442</v>
      </c>
      <c r="J22" s="4">
        <f>I22/I20</f>
        <v>0.86634784797382336</v>
      </c>
      <c r="K22" s="2">
        <v>41222.480018039998</v>
      </c>
    </row>
    <row r="23" spans="2:11" x14ac:dyDescent="0.25">
      <c r="F23" t="s">
        <v>24</v>
      </c>
      <c r="G23" s="2">
        <f>G20-G22</f>
        <v>1726.5100630200031</v>
      </c>
      <c r="H23" s="4">
        <f>1-H22</f>
        <v>3.8614964538424057E-2</v>
      </c>
      <c r="I23">
        <f>I20-I22</f>
        <v>531</v>
      </c>
      <c r="J23" s="4">
        <f>1-J22</f>
        <v>0.13365215202617664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52467.610998329998</v>
      </c>
      <c r="H26" s="4">
        <f>G26/G5</f>
        <v>0.99855780186476517</v>
      </c>
      <c r="I26">
        <v>4356</v>
      </c>
      <c r="J26" s="4">
        <f>I26/I5</f>
        <v>0.99316005471956226</v>
      </c>
      <c r="K26" s="2">
        <v>47943.858759410003</v>
      </c>
    </row>
    <row r="27" spans="2:11" x14ac:dyDescent="0.25">
      <c r="E27" s="6" t="s">
        <v>27</v>
      </c>
      <c r="F27" s="6"/>
      <c r="G27" s="2">
        <v>75.7779776</v>
      </c>
      <c r="H27" s="4">
        <f>G27/G5</f>
        <v>1.4421981352347431E-3</v>
      </c>
      <c r="I27">
        <v>21</v>
      </c>
      <c r="J27" s="4">
        <f>I27/I5</f>
        <v>4.7879616963064295E-3</v>
      </c>
      <c r="K27" s="2">
        <v>77.377288649999997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20223.565848130002</v>
      </c>
    </row>
    <row r="3" spans="1:2" x14ac:dyDescent="0.25">
      <c r="A3" t="s">
        <v>32</v>
      </c>
      <c r="B3">
        <f>'NEWT - EU'!$G$8</f>
        <v>39558.528168289995</v>
      </c>
    </row>
    <row r="4" spans="1:2" x14ac:dyDescent="0.25">
      <c r="A4" t="s">
        <v>33</v>
      </c>
      <c r="B4">
        <f>'NEWT - EU'!$G$9</f>
        <v>28.898832460000001</v>
      </c>
    </row>
    <row r="5" spans="1:2" x14ac:dyDescent="0.25">
      <c r="A5" t="s">
        <v>34</v>
      </c>
      <c r="B5">
        <f>'NEWT - EU'!$G$10</f>
        <v>0.28878620999999999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1173</v>
      </c>
    </row>
    <row r="16" spans="1:2" x14ac:dyDescent="0.25">
      <c r="A16" t="s">
        <v>32</v>
      </c>
      <c r="B16">
        <f>'NEWT - EU'!$I$8</f>
        <v>3786</v>
      </c>
    </row>
    <row r="17" spans="1:2" x14ac:dyDescent="0.25">
      <c r="A17" t="s">
        <v>33</v>
      </c>
      <c r="B17">
        <f>'NEWT - EU'!$I$9</f>
        <v>47</v>
      </c>
    </row>
    <row r="18" spans="1:2" x14ac:dyDescent="0.25">
      <c r="A18" t="s">
        <v>34</v>
      </c>
      <c r="B18">
        <f>'NEWT - EU'!$I$10</f>
        <v>289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7062.4120094299997</v>
      </c>
    </row>
    <row r="28" spans="1:2" x14ac:dyDescent="0.25">
      <c r="A28" t="s">
        <v>37</v>
      </c>
      <c r="B28">
        <f>'NEWT - EU'!$G$19</f>
        <v>719.33832437000001</v>
      </c>
    </row>
    <row r="29" spans="1:2" x14ac:dyDescent="0.25">
      <c r="A29" t="s">
        <v>38</v>
      </c>
      <c r="B29">
        <f>'NEWT - EU'!$G$22</f>
        <v>49298.68029892</v>
      </c>
    </row>
    <row r="30" spans="1:2" x14ac:dyDescent="0.25">
      <c r="A30" t="s">
        <v>39</v>
      </c>
      <c r="B30">
        <f>'NEWT - EU'!$G$23</f>
        <v>2701.6633836999972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59718.549742230003</v>
      </c>
    </row>
    <row r="41" spans="1:2" x14ac:dyDescent="0.25">
      <c r="A41" t="s">
        <v>42</v>
      </c>
      <c r="B41">
        <f>'NEWT - EU'!$G$27</f>
        <v>63.544274190000003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2025-06-17T11:50:42Z</dcterms:created>
  <dcterms:modified xsi:type="dcterms:W3CDTF">2025-06-17T11:50:42Z</dcterms:modified>
</cp:coreProperties>
</file>