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E7B3513-DD1B-4714-9C04-17FD0D76C78B}" xr6:coauthVersionLast="47" xr6:coauthVersionMax="47" xr10:uidLastSave="{00000000-0000-0000-0000-000000000000}"/>
  <bookViews>
    <workbookView xWindow="30255" yWindow="-120" windowWidth="29040" windowHeight="15840" activeTab="2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4" i="5"/>
  <c r="H14" i="5"/>
  <c r="K13" i="5"/>
  <c r="J13" i="5"/>
  <c r="I13" i="5"/>
  <c r="H13" i="5"/>
  <c r="G13" i="5"/>
  <c r="J10" i="5"/>
  <c r="J9" i="5" s="1"/>
  <c r="H10" i="5"/>
  <c r="H9" i="5"/>
  <c r="K8" i="5"/>
  <c r="J8" i="5"/>
  <c r="I8" i="5"/>
  <c r="J15" i="5" s="1"/>
  <c r="H8" i="5"/>
  <c r="G8" i="5"/>
  <c r="H15" i="5" s="1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J9" i="2"/>
  <c r="K8" i="2"/>
  <c r="I8" i="2"/>
  <c r="J15" i="2" s="1"/>
  <c r="G8" i="2"/>
  <c r="J7" i="2"/>
  <c r="J8" i="2" s="1"/>
  <c r="H7" i="2"/>
  <c r="H8" i="2" s="1"/>
  <c r="J5" i="2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<sst xmlns="http://schemas.openxmlformats.org/spreadsheetml/2006/main" count="83" uniqueCount="46">
  <si>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</si>
  <si>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</si>
  <si>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</si>
  <si>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</si>
  <si>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</si>
  <si>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</si>
  <si>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</si>
  <si>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</si>
  <si>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</si>
  <si>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</si>
  <si>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</si>
  <si>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</si>
  <si>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</si>
  <si>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</si>
  <si>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</si>
  <si>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</si>
  <si>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</si>
  <si>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</si>
  <si>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</si>
  <si>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</si>
  <si>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</si>
  <si>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</si>
  <si>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</si>
  <si>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</si>
  <si>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</si>
  <si>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</si>
  <si>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</si>
  <si>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</si>
  <si>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</si>
  <si>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</si>
  <si>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</si>
  <si>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</si>
  <si>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</si>
  <si>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</si>
  <si>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</si>
  <si>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</si>
  <si>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</si>
  <si>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</si>
  <si>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</si>
  <si>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</si>
  <si>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</si>
  <si>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</si>
  <si>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</si>
  <si>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</si>
  <si>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</si>
  <si>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16"/>
        <rFont val="Calibri"/>
        <family val="2"/>
      </rPr>
      <t>SFTR Public Data</t>
    </r>
    <r>
      <rPr>
        <sz val="11"/>
        <rFont val="Calibri"/>
      </rPr>
      <t xml:space="preserve">
for week ending 13 January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</si>
</sst>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6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10991796.536566714</c:v>
                </c:pt>
                <c:pt idx="1">
                  <c:v>853296.77815348282</c:v>
                </c:pt>
                <c:pt idx="2">
                  <c:v>331703.57102556102</c:v>
                </c:pt>
                <c:pt idx="3">
                  <c:v>174.19499483000001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5C-4E1F-9970-1EBEFB589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403806</c:v>
                </c:pt>
                <c:pt idx="1">
                  <c:v>40924</c:v>
                </c:pt>
                <c:pt idx="2">
                  <c:v>872732</c:v>
                </c:pt>
                <c:pt idx="3">
                  <c:v>2630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8E-43AF-AD06-C4E9AE7F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6496993.2105694432</c:v>
                </c:pt>
                <c:pt idx="1">
                  <c:v>830212.088624486</c:v>
                </c:pt>
                <c:pt idx="2">
                  <c:v>185025.94728717601</c:v>
                </c:pt>
                <c:pt idx="3">
                  <c:v>4332862.06823909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3C-46C2-A8FF-9C8E5C39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5934219.3786510946</c:v>
                </c:pt>
                <c:pt idx="1">
                  <c:v>5900966.4409329938</c:v>
                </c:pt>
                <c:pt idx="2">
                  <c:v>8869.1109961980001</c:v>
                </c:pt>
                <c:pt idx="3">
                  <c:v>1038.384139908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28-42B0-920B-A316EC0A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12176971.080740586</v>
      </c>
      <c r="H4" s="5"/>
      <c r="I4" s="1">
        <v>1320092</v>
      </c>
      <c r="J4" s="5"/>
      <c r="K4" s="3">
        <v>1712723.7063460739</v>
      </c>
    </row>
    <row r="5" spans="1:11">
      <c r="E5" s="6" t="s">
        <v>7</v>
      </c>
      <c r="F5" s="6"/>
      <c r="G5" s="2">
        <v>11845093.314720197</v>
      </c>
      <c r="H5" s="4">
        <f>G5/G4</f>
        <v>0.97274545830651638</v>
      </c>
      <c r="I5">
        <v>444730</v>
      </c>
      <c r="J5" s="4">
        <f>I5/I4</f>
        <v>0.33689318623247472</v>
      </c>
      <c r="K5" s="2">
        <v>1642031.529375748</v>
      </c>
    </row>
    <row r="6" spans="1:11">
      <c r="F6" t="s">
        <v>8</v>
      </c>
    </row>
    <row r="7" spans="1:11">
      <c r="F7" t="s">
        <v>9</v>
      </c>
      <c r="G7" s="2">
        <v>10991796.536566714</v>
      </c>
      <c r="H7" s="4">
        <f>G7/G5</f>
        <v>0.92796200456326761</v>
      </c>
      <c r="I7">
        <v>403806</v>
      </c>
      <c r="J7" s="4">
        <f>I7/I5</f>
        <v>0.9079801227711195</v>
      </c>
      <c r="K7" s="2">
        <v>1456003.009899263</v>
      </c>
    </row>
    <row r="8" spans="1:11">
      <c r="F8" t="s">
        <v>10</v>
      </c>
      <c r="G8" s="2">
        <f>G5-G7</f>
        <v>853296.77815348282</v>
      </c>
      <c r="H8" s="4">
        <f>1-H7</f>
        <v>7.2037995436732394E-2</v>
      </c>
      <c r="I8">
        <f>I5-I7</f>
        <v>40924</v>
      </c>
      <c r="J8" s="4">
        <f>1-J7</f>
        <v>9.2019877228880498E-2</v>
      </c>
      <c r="K8" s="2">
        <f>K5-K7</f>
        <v>186028.51947648497</v>
      </c>
    </row>
    <row r="9" spans="1:11">
      <c r="E9" s="6" t="s">
        <v>11</v>
      </c>
      <c r="F9" s="6"/>
      <c r="G9" s="2">
        <v>331703.57102556102</v>
      </c>
      <c r="H9" s="4">
        <f>1-H5-H10</f>
        <v>2.7240236412336534E-2</v>
      </c>
      <c r="I9">
        <v>872732</v>
      </c>
      <c r="J9" s="4">
        <f>1-J5-J10</f>
        <v>0.66111452838135532</v>
      </c>
      <c r="K9" s="2">
        <v>70639.284290625001</v>
      </c>
    </row>
    <row r="10" spans="1:11">
      <c r="E10" s="6" t="s">
        <v>12</v>
      </c>
      <c r="F10" s="6"/>
      <c r="G10" s="2">
        <v>174.19499483000001</v>
      </c>
      <c r="H10" s="4">
        <f>G10/G4</f>
        <v>1.430528114709177E-5</v>
      </c>
      <c r="I10">
        <v>2630</v>
      </c>
      <c r="J10" s="4">
        <f>I10/I4</f>
        <v>1.992285386170055E-3</v>
      </c>
      <c r="K10" s="2">
        <v>52.892679700999999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7145786.183371393</v>
      </c>
      <c r="H13" s="5">
        <f>G13/G5</f>
        <v>0.60326972472991358</v>
      </c>
      <c r="I13" s="1">
        <f>I14+I15</f>
        <v>290470</v>
      </c>
      <c r="J13" s="5">
        <f>I13/I5</f>
        <v>0.65313785892564025</v>
      </c>
      <c r="K13" s="3">
        <f>K14+K15</f>
        <v>607209.43540039996</v>
      </c>
    </row>
    <row r="14" spans="1:11">
      <c r="E14" s="6" t="s">
        <v>15</v>
      </c>
      <c r="F14" s="6"/>
      <c r="G14" s="2">
        <v>6597953.9986195592</v>
      </c>
      <c r="H14" s="4">
        <f>G14/G7</f>
        <v>0.60026165665184605</v>
      </c>
      <c r="I14">
        <v>263217</v>
      </c>
      <c r="J14" s="4">
        <f>I14/I7</f>
        <v>0.65184024011530284</v>
      </c>
      <c r="K14" s="2">
        <v>571706.74241420301</v>
      </c>
    </row>
    <row r="15" spans="1:11">
      <c r="E15" s="6" t="s">
        <v>16</v>
      </c>
      <c r="F15" s="6"/>
      <c r="G15" s="2">
        <v>547832.18475183402</v>
      </c>
      <c r="H15" s="4">
        <f>G15/G8</f>
        <v>0.64201834435298344</v>
      </c>
      <c r="I15">
        <v>27253</v>
      </c>
      <c r="J15" s="4">
        <f>I15/I8</f>
        <v>0.6659417456749096</v>
      </c>
      <c r="K15" s="2">
        <v>35502.692986196998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6496993.2105694432</v>
      </c>
      <c r="H18" s="4">
        <f>G18/G5</f>
        <v>0.5484965831797598</v>
      </c>
      <c r="I18">
        <v>272738</v>
      </c>
      <c r="J18" s="4">
        <f>I18/I5</f>
        <v>0.61326647628898434</v>
      </c>
      <c r="K18" s="2">
        <v>412351.02847402001</v>
      </c>
    </row>
    <row r="19" spans="2:11">
      <c r="E19" s="6" t="s">
        <v>20</v>
      </c>
      <c r="F19" s="6"/>
      <c r="G19" s="2">
        <v>830212.088624486</v>
      </c>
      <c r="H19" s="4">
        <f>G19/G5</f>
        <v>7.0089113404683823E-2</v>
      </c>
      <c r="I19">
        <v>18111</v>
      </c>
      <c r="J19" s="4">
        <f>I19/I5</f>
        <v>4.0723585096575449E-2</v>
      </c>
      <c r="K19" s="2">
        <v>178031.70375439301</v>
      </c>
    </row>
    <row r="20" spans="2:11">
      <c r="E20" s="6" t="s">
        <v>21</v>
      </c>
      <c r="F20" s="6"/>
      <c r="G20" s="2">
        <v>4517888.0155262658</v>
      </c>
      <c r="H20" s="4">
        <f>1-H18-H19</f>
        <v>0.38141430341555638</v>
      </c>
      <c r="I20">
        <v>153881</v>
      </c>
      <c r="J20" s="4">
        <f>1-J18-J19</f>
        <v>0.34600993861444018</v>
      </c>
      <c r="K20" s="2">
        <v>1051648.797147335</v>
      </c>
    </row>
    <row r="21" spans="2:11">
      <c r="F21" t="s">
        <v>22</v>
      </c>
    </row>
    <row r="22" spans="2:11">
      <c r="F22" t="s">
        <v>23</v>
      </c>
      <c r="G22" s="2">
        <v>185025.94728717601</v>
      </c>
      <c r="H22" s="4">
        <f>G22/G20</f>
        <v>4.0954080015111499E-2</v>
      </c>
      <c r="I22">
        <v>12028</v>
      </c>
      <c r="J22" s="4">
        <f>I22/I20</f>
        <v>7.8164295787004248E-2</v>
      </c>
      <c r="K22" s="2">
        <v>33564.813547209997</v>
      </c>
    </row>
    <row r="23" spans="2:11">
      <c r="F23" t="s">
        <v>24</v>
      </c>
      <c r="G23" s="2">
        <f>G20-G22</f>
        <v>4332862.06823909</v>
      </c>
      <c r="H23" s="4">
        <f>1-H22</f>
        <v>0.95904591998488853</v>
      </c>
      <c r="I23">
        <f>I20-I22</f>
        <v>141853</v>
      </c>
      <c r="J23" s="4">
        <f>1-J22</f>
        <v>0.92183570421299577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5934219.3786510946</v>
      </c>
      <c r="H26" s="4">
        <f>G26/G5</f>
        <v>0.50098544781209031</v>
      </c>
      <c r="I26">
        <v>239514</v>
      </c>
      <c r="J26" s="4">
        <f>I26/I5</f>
        <v>0.53856047489488001</v>
      </c>
      <c r="K26" s="2">
        <v>578139.36083869101</v>
      </c>
    </row>
    <row r="27" spans="2:11">
      <c r="E27" s="6" t="s">
        <v>27</v>
      </c>
      <c r="F27" s="6"/>
      <c r="G27" s="2">
        <v>5900966.4409329938</v>
      </c>
      <c r="H27" s="4">
        <f>G27/G5</f>
        <v>0.49817813031491393</v>
      </c>
      <c r="I27">
        <v>204876</v>
      </c>
      <c r="J27" s="4">
        <f>I27/I5</f>
        <v>0.46067501630202595</v>
      </c>
      <c r="K27" s="2">
        <v>1063704.5840497001</v>
      </c>
    </row>
    <row r="28" spans="2:11">
      <c r="E28" s="6" t="s">
        <v>28</v>
      </c>
      <c r="F28" s="6"/>
      <c r="G28" s="2">
        <v>8869.1109961980001</v>
      </c>
      <c r="H28" s="4">
        <f>G28/G5</f>
        <v>7.4875822085556146E-4</v>
      </c>
      <c r="I28">
        <v>289</v>
      </c>
      <c r="J28" s="4">
        <f>I28/I5</f>
        <v>6.4983248262991025E-4</v>
      </c>
      <c r="K28" s="2">
        <v>187.584487357</v>
      </c>
    </row>
    <row r="29" spans="2:11">
      <c r="E29" s="6" t="s">
        <v>29</v>
      </c>
      <c r="F29" s="6"/>
      <c r="G29" s="2">
        <v>1038.384139908</v>
      </c>
      <c r="H29" s="4">
        <f>G29/G5</f>
        <v>8.7663652140044661E-5</v>
      </c>
      <c r="I29">
        <v>51</v>
      </c>
      <c r="J29" s="4">
        <f>I29/I5</f>
        <v>1.1467632046410181E-4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12150784.029129189</v>
      </c>
      <c r="H4" s="5"/>
      <c r="I4" s="1">
        <v>2461998</v>
      </c>
      <c r="J4" s="5"/>
      <c r="K4" s="3">
        <v>132143820.83431058</v>
      </c>
    </row>
    <row r="5" spans="1:11">
      <c r="E5" s="6" t="s">
        <v>7</v>
      </c>
      <c r="F5" s="6"/>
      <c r="G5" s="2">
        <v>10355531.705824465</v>
      </c>
      <c r="H5" s="4">
        <f>G5/G4</f>
        <v>0.85225214117863102</v>
      </c>
      <c r="I5">
        <v>439124</v>
      </c>
      <c r="J5" s="4">
        <f>I5/I4</f>
        <v>0.17836082726306032</v>
      </c>
      <c r="K5" s="2">
        <v>4775536.3631855082</v>
      </c>
    </row>
    <row r="6" spans="1:11">
      <c r="F6" t="s">
        <v>8</v>
      </c>
    </row>
    <row r="7" spans="1:11">
      <c r="F7" t="s">
        <v>9</v>
      </c>
      <c r="G7" s="2">
        <v>9447182.2018700335</v>
      </c>
      <c r="H7" s="4">
        <f>G7/G5</f>
        <v>0.91228364416638019</v>
      </c>
      <c r="I7">
        <v>404113</v>
      </c>
      <c r="J7" s="4">
        <f>I7/I5</f>
        <v>0.92027081188912474</v>
      </c>
      <c r="K7" s="2">
        <v>4307365.1988550108</v>
      </c>
    </row>
    <row r="8" spans="1:11">
      <c r="F8" t="s">
        <v>10</v>
      </c>
      <c r="G8" s="2">
        <f>G5-G7</f>
        <v>908349.50395443104</v>
      </c>
      <c r="H8" s="4">
        <f>1-H7</f>
        <v>8.7716355833619808E-2</v>
      </c>
      <c r="I8">
        <f>I5-I7</f>
        <v>35011</v>
      </c>
      <c r="J8" s="4">
        <f>1-J7</f>
        <v>7.972918811087526E-2</v>
      </c>
      <c r="K8" s="2">
        <f>K5-K7</f>
        <v>468171.16433049738</v>
      </c>
    </row>
    <row r="9" spans="1:11">
      <c r="E9" s="6" t="s">
        <v>11</v>
      </c>
      <c r="F9" s="6"/>
      <c r="G9" s="2">
        <v>1560245.0294285589</v>
      </c>
      <c r="H9" s="4">
        <f>1-H5-H10</f>
        <v>0.12840694276913886</v>
      </c>
      <c r="I9">
        <v>1585524</v>
      </c>
      <c r="J9" s="4">
        <f>1-J5-J10</f>
        <v>0.64399889845564451</v>
      </c>
      <c r="K9" s="2">
        <v>126845258.62855284</v>
      </c>
    </row>
    <row r="10" spans="1:11">
      <c r="E10" s="6" t="s">
        <v>12</v>
      </c>
      <c r="F10" s="6"/>
      <c r="G10" s="2">
        <v>235007.29387616599</v>
      </c>
      <c r="H10" s="4">
        <f>G10/G4</f>
        <v>1.9340916052230112E-2</v>
      </c>
      <c r="I10">
        <v>437350</v>
      </c>
      <c r="J10" s="4">
        <f>I10/I4</f>
        <v>0.17764027428129511</v>
      </c>
      <c r="K10" s="2">
        <v>523025.84257223998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5075888.4633758496</v>
      </c>
      <c r="H13" s="5">
        <f>G13/G5</f>
        <v>0.4901620320008212</v>
      </c>
      <c r="I13" s="1">
        <f>I14+I15</f>
        <v>175375</v>
      </c>
      <c r="J13" s="5">
        <f>I13/I5</f>
        <v>0.39937466410398886</v>
      </c>
      <c r="K13" s="3">
        <f>K14+K15</f>
        <v>1601294.2132508</v>
      </c>
    </row>
    <row r="14" spans="1:11">
      <c r="E14" s="6" t="s">
        <v>15</v>
      </c>
      <c r="F14" s="6"/>
      <c r="G14" s="2">
        <v>4680895.9068030268</v>
      </c>
      <c r="H14" s="4">
        <f>G14/G7</f>
        <v>0.49548064245828366</v>
      </c>
      <c r="I14">
        <v>158363</v>
      </c>
      <c r="J14" s="4">
        <f>I14/I7</f>
        <v>0.39187801431777747</v>
      </c>
      <c r="K14" s="2">
        <v>1444850.4947678901</v>
      </c>
    </row>
    <row r="15" spans="1:11">
      <c r="E15" s="6" t="s">
        <v>16</v>
      </c>
      <c r="F15" s="6"/>
      <c r="G15" s="2">
        <v>394992.55657282303</v>
      </c>
      <c r="H15" s="4">
        <f>G15/G8</f>
        <v>0.43484644936035383</v>
      </c>
      <c r="I15">
        <v>17012</v>
      </c>
      <c r="J15" s="4">
        <f>I15/I8</f>
        <v>0.48590443003627432</v>
      </c>
      <c r="K15" s="2">
        <v>156443.71848290999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4398612.4852010747</v>
      </c>
      <c r="H18" s="4">
        <f>G18/G5</f>
        <v>0.42475969464002289</v>
      </c>
      <c r="I18">
        <v>171024</v>
      </c>
      <c r="J18" s="4">
        <f>I18/I5</f>
        <v>0.38946630109035263</v>
      </c>
      <c r="K18" s="2">
        <v>1276311.8551382539</v>
      </c>
    </row>
    <row r="19" spans="2:11">
      <c r="E19" s="6" t="s">
        <v>20</v>
      </c>
      <c r="F19" s="6"/>
      <c r="G19" s="2">
        <v>603818.84485764999</v>
      </c>
      <c r="H19" s="4">
        <f>G19/G5</f>
        <v>5.8308821025388036E-2</v>
      </c>
      <c r="I19">
        <v>20498</v>
      </c>
      <c r="J19" s="4">
        <f>I19/I5</f>
        <v>4.667929787485995E-2</v>
      </c>
      <c r="K19" s="2">
        <v>409240.84427104599</v>
      </c>
    </row>
    <row r="20" spans="2:11">
      <c r="E20" s="6" t="s">
        <v>21</v>
      </c>
      <c r="F20" s="6"/>
      <c r="G20" s="2">
        <v>5353100.375765739</v>
      </c>
      <c r="H20" s="4">
        <f>1-H18-H19</f>
        <v>0.51693148433458902</v>
      </c>
      <c r="I20">
        <v>247569</v>
      </c>
      <c r="J20" s="4">
        <f>1-J18-J19</f>
        <v>0.56385440103478746</v>
      </c>
      <c r="K20" s="2">
        <v>3081039.3499190081</v>
      </c>
    </row>
    <row r="21" spans="2:11">
      <c r="F21" t="s">
        <v>22</v>
      </c>
    </row>
    <row r="22" spans="2:11">
      <c r="F22" t="s">
        <v>23</v>
      </c>
      <c r="G22" s="2">
        <v>322417.654600023</v>
      </c>
      <c r="H22" s="4">
        <f>G22/G20</f>
        <v>6.023007826635466E-2</v>
      </c>
      <c r="I22">
        <v>20771</v>
      </c>
      <c r="J22" s="4">
        <f>I22/I20</f>
        <v>8.3899842064232594E-2</v>
      </c>
      <c r="K22" s="2">
        <v>712718.26227894099</v>
      </c>
    </row>
    <row r="23" spans="2:11">
      <c r="F23" t="s">
        <v>24</v>
      </c>
      <c r="G23" s="2">
        <f>G20-G22</f>
        <v>5030682.7211657157</v>
      </c>
      <c r="H23" s="4">
        <f>1-H22</f>
        <v>0.93976992173364537</v>
      </c>
      <c r="I23">
        <f>I20-I22</f>
        <v>226798</v>
      </c>
      <c r="J23" s="4">
        <f>1-J22</f>
        <v>0.91610015793576738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5481526.1590593429</v>
      </c>
      <c r="H26" s="4">
        <f>G26/G5</f>
        <v>0.52933314433060552</v>
      </c>
      <c r="I26">
        <v>217254</v>
      </c>
      <c r="J26" s="4">
        <f>I26/I5</f>
        <v>0.49474408139842047</v>
      </c>
      <c r="K26" s="2">
        <v>3194399.0884436839</v>
      </c>
    </row>
    <row r="27" spans="2:11">
      <c r="E27" s="6" t="s">
        <v>27</v>
      </c>
      <c r="F27" s="6"/>
      <c r="G27" s="2">
        <v>4848138.6255160058</v>
      </c>
      <c r="H27" s="4">
        <f>G27/G5</f>
        <v>0.4681689712551575</v>
      </c>
      <c r="I27">
        <v>220929</v>
      </c>
      <c r="J27" s="4">
        <f>I27/I5</f>
        <v>0.50311301591350055</v>
      </c>
      <c r="K27" s="2">
        <v>1573780.992632919</v>
      </c>
    </row>
    <row r="28" spans="2:11">
      <c r="E28" s="6" t="s">
        <v>28</v>
      </c>
      <c r="F28" s="6"/>
      <c r="G28" s="2">
        <v>22121.881689523001</v>
      </c>
      <c r="H28" s="4">
        <f>G28/G5</f>
        <v>2.1362381303009826E-3</v>
      </c>
      <c r="I28">
        <v>746</v>
      </c>
      <c r="J28" s="4">
        <f>I28/I5</f>
        <v>1.6988367750339311E-3</v>
      </c>
      <c r="K28" s="2">
        <v>4422.9855617820003</v>
      </c>
    </row>
    <row r="29" spans="2:11">
      <c r="E29" s="6" t="s">
        <v>29</v>
      </c>
      <c r="F29" s="6"/>
      <c r="G29" s="2">
        <v>3745.0395595919999</v>
      </c>
      <c r="H29" s="4">
        <f>G29/G5</f>
        <v>3.6164628393591842E-4</v>
      </c>
      <c r="I29">
        <v>190</v>
      </c>
      <c r="J29" s="4">
        <f>I29/I5</f>
        <v>4.3267960758236853E-4</v>
      </c>
      <c r="K29" s="2">
        <v>2933.0105471229999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tabSelected="1" workbookViewId="0">
      <selection activeCell="K1" sqref="K1"/>
    </sheetView>
  </sheetViews>
  <sheetFormatPr defaultRowHeight="30" customHeight="1"/>
  <cols>
    <col min="5" max="5" width="48.85546875" customWidth="1"/>
  </cols>
  <sheetData>
    <row r="1" spans="1:5" ht="80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10991796.536566714</v>
      </c>
    </row>
    <row r="4" spans="1:5">
      <c r="A4" t="s">
        <v>32</v>
      </c>
      <c r="B4">
        <f>'NEWT - EU'!$G$8</f>
        <v>853296.77815348282</v>
      </c>
    </row>
    <row r="5" spans="1:5">
      <c r="A5" t="s">
        <v>33</v>
      </c>
      <c r="B5">
        <f>'NEWT - EU'!$G$9</f>
        <v>331703.57102556102</v>
      </c>
    </row>
    <row r="6" spans="1:5">
      <c r="A6" t="s">
        <v>34</v>
      </c>
      <c r="B6">
        <f>'NEWT - EU'!$G$10</f>
        <v>174.19499483000001</v>
      </c>
    </row>
    <row r="15" spans="1:5">
      <c r="A15" t="s">
        <v>35</v>
      </c>
    </row>
    <row r="16" spans="1:5">
      <c r="A16" t="s">
        <v>31</v>
      </c>
      <c r="B16">
        <f>'NEWT - EU'!$I$7</f>
        <v>403806</v>
      </c>
    </row>
    <row r="17" spans="1:2">
      <c r="A17" t="s">
        <v>32</v>
      </c>
      <c r="B17">
        <f>'NEWT - EU'!$I$8</f>
        <v>40924</v>
      </c>
    </row>
    <row r="18" spans="1:2">
      <c r="A18" t="s">
        <v>33</v>
      </c>
      <c r="B18">
        <f>'NEWT - EU'!$I$9</f>
        <v>872732</v>
      </c>
    </row>
    <row r="19" spans="1:2">
      <c r="A19" t="s">
        <v>34</v>
      </c>
      <c r="B19">
        <f>'NEWT - EU'!$I$10</f>
        <v>2630</v>
      </c>
    </row>
    <row r="27" spans="1:2">
      <c r="A27" t="s">
        <v>18</v>
      </c>
    </row>
    <row r="28" spans="1:2">
      <c r="A28" t="s">
        <v>36</v>
      </c>
      <c r="B28">
        <f>'NEWT - EU'!$G$18</f>
        <v>6496993.2105694432</v>
      </c>
    </row>
    <row r="29" spans="1:2">
      <c r="A29" t="s">
        <v>37</v>
      </c>
      <c r="B29">
        <f>'NEWT - EU'!$G$19</f>
        <v>830212.088624486</v>
      </c>
    </row>
    <row r="30" spans="1:2">
      <c r="A30" t="s">
        <v>38</v>
      </c>
      <c r="B30">
        <f>'NEWT - EU'!$G$22</f>
        <v>185025.94728717601</v>
      </c>
    </row>
    <row r="31" spans="1:2">
      <c r="A31" t="s">
        <v>39</v>
      </c>
      <c r="B31">
        <f>'NEWT - EU'!$G$23</f>
        <v>4332862.06823909</v>
      </c>
    </row>
    <row r="40" spans="1:2">
      <c r="A40" t="s">
        <v>40</v>
      </c>
    </row>
    <row r="41" spans="1:2">
      <c r="A41" t="s">
        <v>41</v>
      </c>
      <c r="B41">
        <f>'NEWT - EU'!$G$26</f>
        <v>5934219.3786510946</v>
      </c>
    </row>
    <row r="42" spans="1:2">
      <c r="A42" t="s">
        <v>42</v>
      </c>
      <c r="B42">
        <f>'NEWT - EU'!$G$27</f>
        <v>5900966.4409329938</v>
      </c>
    </row>
    <row r="43" spans="1:2">
      <c r="A43" t="s">
        <v>43</v>
      </c>
      <c r="B43">
        <f>'NEWT - EU'!$G$28</f>
        <v>8869.1109961980001</v>
      </c>
    </row>
    <row r="44" spans="1:2">
      <c r="A44" t="s">
        <v>44</v>
      </c>
      <c r="B44">
        <f>'NEWT - EU'!$G$29</f>
        <v>1038.384139908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2023-01-19T11:50:24Z</dcterms:created>
  <dcterms:modified xsi:type="dcterms:W3CDTF">2023-01-19T11:50:24Z</dcterms:modified>
</cp:coreProperties>
</file>