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1DED9CDF-AC47-4AF2-AB53-A605C89FCEAF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H13" i="5"/>
  <c r="G13" i="5"/>
  <c r="J10" i="5"/>
  <c r="H10" i="5"/>
  <c r="J9" i="5"/>
  <c r="H9" i="5"/>
  <c r="K8" i="5"/>
  <c r="I8" i="5"/>
  <c r="G8" i="5"/>
  <c r="H15" i="5" s="1"/>
  <c r="J7" i="5"/>
  <c r="J8" i="5" s="1"/>
  <c r="H7" i="5"/>
  <c r="H8" i="5" s="1"/>
  <c r="J5" i="5"/>
  <c r="H5" i="5"/>
  <c r="J29" i="2"/>
  <c r="H29" i="2"/>
  <c r="J28" i="2"/>
  <c r="H28" i="2"/>
  <c r="J27" i="2"/>
  <c r="H27" i="2"/>
  <c r="J26" i="2"/>
  <c r="H26" i="2"/>
  <c r="J23" i="2"/>
  <c r="I23" i="2"/>
  <c r="G23" i="2"/>
  <c r="B31" i="3" s="1"/>
  <c r="J22" i="2"/>
  <c r="H22" i="2"/>
  <c r="H23" i="2" s="1"/>
  <c r="H20" i="2"/>
  <c r="J19" i="2"/>
  <c r="H19" i="2"/>
  <c r="J18" i="2"/>
  <c r="J20" i="2" s="1"/>
  <c r="H18" i="2"/>
  <c r="J15" i="2"/>
  <c r="H15" i="2"/>
  <c r="J14" i="2"/>
  <c r="H14" i="2"/>
  <c r="K13" i="2"/>
  <c r="I13" i="2"/>
  <c r="J13" i="2" s="1"/>
  <c r="G13" i="2"/>
  <c r="H13" i="2" s="1"/>
  <c r="J10" i="2"/>
  <c r="H10" i="2"/>
  <c r="H9" i="2"/>
  <c r="K8" i="2"/>
  <c r="I8" i="2"/>
  <c r="B17" i="3" s="1"/>
  <c r="G8" i="2"/>
  <c r="B4" i="3" s="1"/>
  <c r="J7" i="2"/>
  <c r="J8" i="2" s="1"/>
  <c r="H7" i="2"/>
  <c r="H8" i="2" s="1"/>
  <c r="J5" i="2"/>
  <c r="J9" i="2" s="1"/>
  <c r="H5" i="2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<sst xmlns="http://schemas.openxmlformats.org/spreadsheetml/2006/main" count="83" uniqueCount="46">
  <si>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12 May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</si>
  <si>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</si>
  <si>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</si>
  <si>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</si>
  <si>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</si>
  <si>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</si>
  <si>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</si>
  <si>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</si>
  <si>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</si>
  <si>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</si>
  <si>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</si>
  <si>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</si>
  <si>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</si>
  <si>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</si>
  <si>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</si>
  <si>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</si>
  <si>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</si>
  <si>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</si>
  <si>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</si>
  <si>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</si>
  <si>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</si>
  <si>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</si>
  <si>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</si>
  <si>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</si>
  <si>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</si>
  <si>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</si>
  <si>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</si>
  <si>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</si>
  <si>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</si>
  <si>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</si>
  <si>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</si>
  <si>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</si>
  <si>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</si>
  <si>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</si>
  <si>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</si>
  <si>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</si>
  <si>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</si>
  <si>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</si>
  <si>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</si>
  <si>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</si>
  <si>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</si>
  <si>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</si>
  <si>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</si>
  <si>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</si>
  <si>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</si>
  <si>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b/>
        <sz val="22"/>
        <rFont val="Calibri"/>
        <family val="2"/>
      </rPr>
      <t>SFTR Public Data</t>
    </r>
    <r>
      <rPr>
        <sz val="11"/>
        <rFont val="Calibri"/>
      </rPr>
      <t xml:space="preserve">
for week ending 12 May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</si>
</sst>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2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12424464.063453957</c:v>
                </c:pt>
                <c:pt idx="1">
                  <c:v>1019950.1787881423</c:v>
                </c:pt>
                <c:pt idx="2">
                  <c:v>363657.20572528098</c:v>
                </c:pt>
                <c:pt idx="3">
                  <c:v>82.231227730000001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659-49E0-8C32-25196EE89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425251</c:v>
                </c:pt>
                <c:pt idx="1">
                  <c:v>43881</c:v>
                </c:pt>
                <c:pt idx="2">
                  <c:v>956487</c:v>
                </c:pt>
                <c:pt idx="3">
                  <c:v>2125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CF8-48A3-BC5E-971D49A24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7188206.5485325111</c:v>
                </c:pt>
                <c:pt idx="1">
                  <c:v>933509.85648374702</c:v>
                </c:pt>
                <c:pt idx="2">
                  <c:v>237497.99654018701</c:v>
                </c:pt>
                <c:pt idx="3">
                  <c:v>5085199.8406856563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9D2-424F-931C-198E82B6D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6659032.7421474764</c:v>
                </c:pt>
                <c:pt idx="1">
                  <c:v>6777483.6894791396</c:v>
                </c:pt>
                <c:pt idx="2">
                  <c:v>7149.7569326570001</c:v>
                </c:pt>
                <c:pt idx="3">
                  <c:v>748.05368282799998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639-4424-93DA-A2B25035D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13808153.679195112</v>
      </c>
      <c r="H4" s="5"/>
      <c r="I4" s="1">
        <v>1427744</v>
      </c>
      <c r="J4" s="5"/>
      <c r="K4" s="3">
        <v>1816463.5842319159</v>
      </c>
    </row>
    <row r="5" spans="1:11">
      <c r="E5" s="6" t="s">
        <v>7</v>
      </c>
      <c r="F5" s="6"/>
      <c r="G5" s="2">
        <v>13444414.2422421</v>
      </c>
      <c r="H5" s="4">
        <f>G5/G4</f>
        <v>0.97365763407594008</v>
      </c>
      <c r="I5">
        <v>469132</v>
      </c>
      <c r="J5" s="4">
        <f>I5/I4</f>
        <v>0.32858271510859088</v>
      </c>
      <c r="K5" s="2">
        <v>1740547.6929467539</v>
      </c>
    </row>
    <row r="6" spans="1:11">
      <c r="F6" t="s">
        <v>8</v>
      </c>
    </row>
    <row r="7" spans="1:11">
      <c r="F7" t="s">
        <v>9</v>
      </c>
      <c r="G7" s="2">
        <v>12424464.063453957</v>
      </c>
      <c r="H7" s="4">
        <f>G7/G5</f>
        <v>0.92413576669011899</v>
      </c>
      <c r="I7">
        <v>425251</v>
      </c>
      <c r="J7" s="4">
        <f>I7/I5</f>
        <v>0.90646342607197972</v>
      </c>
      <c r="K7" s="2">
        <v>1607012.3199280279</v>
      </c>
    </row>
    <row r="8" spans="1:11">
      <c r="F8" t="s">
        <v>10</v>
      </c>
      <c r="G8" s="2">
        <f>G5-G7</f>
        <v>1019950.1787881423</v>
      </c>
      <c r="H8" s="4">
        <f>1-H7</f>
        <v>7.5864233309881013E-2</v>
      </c>
      <c r="I8">
        <f>I5-I7</f>
        <v>43881</v>
      </c>
      <c r="J8" s="4">
        <f>1-J7</f>
        <v>9.3536573928020283E-2</v>
      </c>
      <c r="K8" s="2">
        <f>K5-K7</f>
        <v>133535.37301872601</v>
      </c>
    </row>
    <row r="9" spans="1:11">
      <c r="E9" s="6" t="s">
        <v>11</v>
      </c>
      <c r="F9" s="6"/>
      <c r="G9" s="2">
        <v>363657.20572528098</v>
      </c>
      <c r="H9" s="4">
        <f>1-H5-H10</f>
        <v>2.6336410658088776E-2</v>
      </c>
      <c r="I9">
        <v>956487</v>
      </c>
      <c r="J9" s="4">
        <f>1-J5-J10</f>
        <v>0.66992892283210426</v>
      </c>
      <c r="K9" s="2">
        <v>75762.245927708005</v>
      </c>
    </row>
    <row r="10" spans="1:11">
      <c r="E10" s="6" t="s">
        <v>12</v>
      </c>
      <c r="F10" s="6"/>
      <c r="G10" s="2">
        <v>82.231227730000001</v>
      </c>
      <c r="H10" s="4">
        <f>G10/G4</f>
        <v>5.9552659711412858E-6</v>
      </c>
      <c r="I10">
        <v>2125</v>
      </c>
      <c r="J10" s="4">
        <f>I10/I4</f>
        <v>1.4883620593047493E-3</v>
      </c>
      <c r="K10" s="2">
        <v>153.64535745399999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7839348.7140569985</v>
      </c>
      <c r="H13" s="5">
        <f>G13/G5</f>
        <v>0.58309336299873227</v>
      </c>
      <c r="I13" s="1">
        <f>I14+I15</f>
        <v>286985</v>
      </c>
      <c r="J13" s="5">
        <f>I13/I5</f>
        <v>0.61173614249294439</v>
      </c>
      <c r="K13" s="3">
        <f>K14+K15</f>
        <v>502275.52579772699</v>
      </c>
    </row>
    <row r="14" spans="1:11">
      <c r="E14" s="6" t="s">
        <v>15</v>
      </c>
      <c r="F14" s="6"/>
      <c r="G14" s="2">
        <v>7185352.1076942431</v>
      </c>
      <c r="H14" s="4">
        <f>G14/G7</f>
        <v>0.57832290157526045</v>
      </c>
      <c r="I14">
        <v>259739</v>
      </c>
      <c r="J14" s="4">
        <f>I14/I7</f>
        <v>0.61078986292801196</v>
      </c>
      <c r="K14" s="2">
        <v>516344.13595236</v>
      </c>
    </row>
    <row r="15" spans="1:11">
      <c r="E15" s="6" t="s">
        <v>16</v>
      </c>
      <c r="F15" s="6"/>
      <c r="G15" s="2">
        <v>653996.60636275494</v>
      </c>
      <c r="H15" s="4">
        <f>G15/G8</f>
        <v>0.64120446269228903</v>
      </c>
      <c r="I15">
        <v>27246</v>
      </c>
      <c r="J15" s="4">
        <f>I15/I8</f>
        <v>0.62090654269501611</v>
      </c>
      <c r="K15" s="2">
        <v>-14068.610154632999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7188206.5485325111</v>
      </c>
      <c r="H18" s="4">
        <f>G18/G5</f>
        <v>0.53466119230001852</v>
      </c>
      <c r="I18">
        <v>269688</v>
      </c>
      <c r="J18" s="4">
        <f>I18/I5</f>
        <v>0.57486592259747793</v>
      </c>
      <c r="K18" s="2">
        <v>314084.96496660903</v>
      </c>
    </row>
    <row r="19" spans="2:11">
      <c r="E19" s="6" t="s">
        <v>20</v>
      </c>
      <c r="F19" s="6"/>
      <c r="G19" s="2">
        <v>933509.85648374702</v>
      </c>
      <c r="H19" s="4">
        <f>G19/G5</f>
        <v>6.9434773405796762E-2</v>
      </c>
      <c r="I19">
        <v>20947</v>
      </c>
      <c r="J19" s="4">
        <f>I19/I5</f>
        <v>4.465054611495272E-2</v>
      </c>
      <c r="K19" s="2">
        <v>214669.66079836999</v>
      </c>
    </row>
    <row r="20" spans="2:11">
      <c r="E20" s="6" t="s">
        <v>21</v>
      </c>
      <c r="F20" s="6"/>
      <c r="G20" s="2">
        <v>5322697.8372258432</v>
      </c>
      <c r="H20" s="4">
        <f>1-H18-H19</f>
        <v>0.39590403429418475</v>
      </c>
      <c r="I20">
        <v>178497</v>
      </c>
      <c r="J20" s="4">
        <f>1-J18-J19</f>
        <v>0.38048353128756934</v>
      </c>
      <c r="K20" s="2">
        <v>1211793.0671817751</v>
      </c>
    </row>
    <row r="21" spans="2:11">
      <c r="F21" t="s">
        <v>22</v>
      </c>
    </row>
    <row r="22" spans="2:11">
      <c r="F22" t="s">
        <v>23</v>
      </c>
      <c r="G22" s="2">
        <v>237497.99654018701</v>
      </c>
      <c r="H22" s="4">
        <f>G22/G20</f>
        <v>4.4619853278007882E-2</v>
      </c>
      <c r="I22">
        <v>13690</v>
      </c>
      <c r="J22" s="4">
        <f>I22/I20</f>
        <v>7.6695966878995159E-2</v>
      </c>
      <c r="K22" s="2">
        <v>37035.709142141997</v>
      </c>
    </row>
    <row r="23" spans="2:11">
      <c r="F23" t="s">
        <v>24</v>
      </c>
      <c r="G23" s="2">
        <f>G20-G22</f>
        <v>5085199.8406856563</v>
      </c>
      <c r="H23" s="4">
        <f>1-H22</f>
        <v>0.95538014672199212</v>
      </c>
      <c r="I23">
        <f>I20-I22</f>
        <v>164807</v>
      </c>
      <c r="J23" s="4">
        <f>1-J22</f>
        <v>0.92330403312100484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6659032.7421474764</v>
      </c>
      <c r="H26" s="4">
        <f>G26/G5</f>
        <v>0.49530106869400969</v>
      </c>
      <c r="I26">
        <v>242825</v>
      </c>
      <c r="J26" s="4">
        <f>I26/I5</f>
        <v>0.51760485321828398</v>
      </c>
      <c r="K26" s="2">
        <v>567842.32140132994</v>
      </c>
    </row>
    <row r="27" spans="2:11">
      <c r="E27" s="6" t="s">
        <v>27</v>
      </c>
      <c r="F27" s="6"/>
      <c r="G27" s="2">
        <v>6777483.6894791396</v>
      </c>
      <c r="H27" s="4">
        <f>G27/G5</f>
        <v>0.50411148952733187</v>
      </c>
      <c r="I27">
        <v>226022</v>
      </c>
      <c r="J27" s="4">
        <f>I27/I5</f>
        <v>0.48178764185772877</v>
      </c>
      <c r="K27" s="2">
        <v>1172573.2394835229</v>
      </c>
    </row>
    <row r="28" spans="2:11">
      <c r="E28" s="6" t="s">
        <v>28</v>
      </c>
      <c r="F28" s="6"/>
      <c r="G28" s="2">
        <v>7149.7569326570001</v>
      </c>
      <c r="H28" s="4">
        <f>G28/G5</f>
        <v>5.318012970912929E-4</v>
      </c>
      <c r="I28">
        <v>246</v>
      </c>
      <c r="J28" s="4">
        <f>I28/I5</f>
        <v>5.2437267123112466E-4</v>
      </c>
      <c r="K28" s="2">
        <v>132.13206190099999</v>
      </c>
    </row>
    <row r="29" spans="2:11">
      <c r="E29" s="6" t="s">
        <v>29</v>
      </c>
      <c r="F29" s="6"/>
      <c r="G29" s="2">
        <v>748.05368282799998</v>
      </c>
      <c r="H29" s="4">
        <f>G29/G5</f>
        <v>5.5640481567254094E-5</v>
      </c>
      <c r="I29">
        <v>39</v>
      </c>
      <c r="J29" s="4">
        <f>I29/I5</f>
        <v>8.3132252756153914E-5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13681130.462048892</v>
      </c>
      <c r="H4" s="5"/>
      <c r="I4" s="1">
        <v>2642423</v>
      </c>
      <c r="J4" s="5"/>
      <c r="K4" s="3">
        <v>187796987.87094063</v>
      </c>
    </row>
    <row r="5" spans="1:11">
      <c r="E5" s="6" t="s">
        <v>7</v>
      </c>
      <c r="F5" s="6"/>
      <c r="G5" s="2">
        <v>11709726.577053456</v>
      </c>
      <c r="H5" s="4">
        <f>G5/G4</f>
        <v>0.85590343645475342</v>
      </c>
      <c r="I5">
        <v>461403</v>
      </c>
      <c r="J5" s="4">
        <f>I5/I4</f>
        <v>0.17461360274263432</v>
      </c>
      <c r="K5" s="2">
        <v>5840037.9359068843</v>
      </c>
    </row>
    <row r="6" spans="1:11">
      <c r="F6" t="s">
        <v>8</v>
      </c>
    </row>
    <row r="7" spans="1:11">
      <c r="F7" t="s">
        <v>9</v>
      </c>
      <c r="G7" s="2">
        <v>10734604.64357584</v>
      </c>
      <c r="H7" s="4">
        <f>G7/G5</f>
        <v>0.91672547372809898</v>
      </c>
      <c r="I7">
        <v>424002</v>
      </c>
      <c r="J7" s="4">
        <f>I7/I5</f>
        <v>0.91894070909812031</v>
      </c>
      <c r="K7" s="2">
        <v>5511689.9232034376</v>
      </c>
    </row>
    <row r="8" spans="1:11">
      <c r="F8" t="s">
        <v>10</v>
      </c>
      <c r="G8" s="2">
        <f>G5-G7</f>
        <v>975121.93347761594</v>
      </c>
      <c r="H8" s="4">
        <f>1-H7</f>
        <v>8.3274526271901017E-2</v>
      </c>
      <c r="I8">
        <f>I5-I7</f>
        <v>37401</v>
      </c>
      <c r="J8" s="4">
        <f>1-J7</f>
        <v>8.1059290901879688E-2</v>
      </c>
      <c r="K8" s="2">
        <f>K5-K7</f>
        <v>328348.01270344667</v>
      </c>
    </row>
    <row r="9" spans="1:11">
      <c r="E9" s="6" t="s">
        <v>11</v>
      </c>
      <c r="F9" s="6"/>
      <c r="G9" s="2">
        <v>1730832.017343767</v>
      </c>
      <c r="H9" s="4">
        <f>1-H5-H10</f>
        <v>0.12651235379598572</v>
      </c>
      <c r="I9">
        <v>1701670</v>
      </c>
      <c r="J9" s="4">
        <f>1-J5-J10</f>
        <v>0.64398092205524993</v>
      </c>
      <c r="K9" s="2">
        <v>181401982.88135543</v>
      </c>
    </row>
    <row r="10" spans="1:11">
      <c r="E10" s="6" t="s">
        <v>12</v>
      </c>
      <c r="F10" s="6"/>
      <c r="G10" s="2">
        <v>240571.86765167001</v>
      </c>
      <c r="H10" s="4">
        <f>G10/G4</f>
        <v>1.7584209749260872E-2</v>
      </c>
      <c r="I10">
        <v>479350</v>
      </c>
      <c r="J10" s="4">
        <f>I10/I4</f>
        <v>0.18140547520211564</v>
      </c>
      <c r="K10" s="2">
        <v>554967.05367834098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5617349.7543840529</v>
      </c>
      <c r="H13" s="5">
        <f>G13/G5</f>
        <v>0.47971656019636616</v>
      </c>
      <c r="I13" s="1">
        <f>I14+I15</f>
        <v>177260</v>
      </c>
      <c r="J13" s="5">
        <f>I13/I5</f>
        <v>0.38417608901545935</v>
      </c>
      <c r="K13" s="3">
        <f>K14+K15</f>
        <v>1706475.8443311341</v>
      </c>
    </row>
    <row r="14" spans="1:11">
      <c r="E14" s="6" t="s">
        <v>15</v>
      </c>
      <c r="F14" s="6"/>
      <c r="G14" s="2">
        <v>5206898.8743098192</v>
      </c>
      <c r="H14" s="4">
        <f>G14/G7</f>
        <v>0.48505734931056871</v>
      </c>
      <c r="I14">
        <v>161155</v>
      </c>
      <c r="J14" s="4">
        <f>I14/I7</f>
        <v>0.38008075433606447</v>
      </c>
      <c r="K14" s="2">
        <v>1634409.2277213051</v>
      </c>
    </row>
    <row r="15" spans="1:11">
      <c r="E15" s="6" t="s">
        <v>16</v>
      </c>
      <c r="F15" s="6"/>
      <c r="G15" s="2">
        <v>410450.88007423398</v>
      </c>
      <c r="H15" s="4">
        <f>G15/G8</f>
        <v>0.42092262104127509</v>
      </c>
      <c r="I15">
        <v>16105</v>
      </c>
      <c r="J15" s="4">
        <f>I15/I8</f>
        <v>0.4306034598005401</v>
      </c>
      <c r="K15" s="2">
        <v>72066.616609828998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4968572.9979256336</v>
      </c>
      <c r="H18" s="4">
        <f>G18/G5</f>
        <v>0.42431161523977162</v>
      </c>
      <c r="I18">
        <v>177118</v>
      </c>
      <c r="J18" s="4">
        <f>I18/I5</f>
        <v>0.38386833202211518</v>
      </c>
      <c r="K18" s="2">
        <v>1551877.4781533801</v>
      </c>
    </row>
    <row r="19" spans="2:11">
      <c r="E19" s="6" t="s">
        <v>20</v>
      </c>
      <c r="F19" s="6"/>
      <c r="G19" s="2">
        <v>793811.62825452397</v>
      </c>
      <c r="H19" s="4">
        <f>G19/G5</f>
        <v>6.779079110267941E-2</v>
      </c>
      <c r="I19">
        <v>26207</v>
      </c>
      <c r="J19" s="4">
        <f>I19/I5</f>
        <v>5.6798503694167571E-2</v>
      </c>
      <c r="K19" s="2">
        <v>584447.27928297594</v>
      </c>
    </row>
    <row r="20" spans="2:11">
      <c r="E20" s="6" t="s">
        <v>21</v>
      </c>
      <c r="F20" s="6"/>
      <c r="G20" s="2">
        <v>5947341.9508732976</v>
      </c>
      <c r="H20" s="4">
        <f>1-H18-H19</f>
        <v>0.50789759365754894</v>
      </c>
      <c r="I20">
        <v>258045</v>
      </c>
      <c r="J20" s="4">
        <f>1-J18-J19</f>
        <v>0.55933316428371715</v>
      </c>
      <c r="K20" s="2">
        <v>3692820.1151730381</v>
      </c>
    </row>
    <row r="21" spans="2:11">
      <c r="F21" t="s">
        <v>22</v>
      </c>
    </row>
    <row r="22" spans="2:11">
      <c r="F22" t="s">
        <v>23</v>
      </c>
      <c r="G22" s="2">
        <v>352600.50376730401</v>
      </c>
      <c r="H22" s="4">
        <f>G22/G20</f>
        <v>5.9287074239194999E-2</v>
      </c>
      <c r="I22">
        <v>22905</v>
      </c>
      <c r="J22" s="4">
        <f>I22/I20</f>
        <v>8.8763587746323314E-2</v>
      </c>
      <c r="K22" s="2">
        <v>871424.79455471097</v>
      </c>
    </row>
    <row r="23" spans="2:11">
      <c r="F23" t="s">
        <v>24</v>
      </c>
      <c r="G23" s="2">
        <f>G20-G22</f>
        <v>5594741.4471059935</v>
      </c>
      <c r="H23" s="4">
        <f>1-H22</f>
        <v>0.94071292576080501</v>
      </c>
      <c r="I23">
        <f>I20-I22</f>
        <v>235140</v>
      </c>
      <c r="J23" s="4">
        <f>1-J22</f>
        <v>0.91123641225367669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6242116.1925251121</v>
      </c>
      <c r="H26" s="4">
        <f>G26/G5</f>
        <v>0.53307104580539488</v>
      </c>
      <c r="I26">
        <v>228181</v>
      </c>
      <c r="J26" s="4">
        <f>I26/I5</f>
        <v>0.49453731336814022</v>
      </c>
      <c r="K26" s="2">
        <v>3897559.7128251819</v>
      </c>
    </row>
    <row r="27" spans="2:11">
      <c r="E27" s="6" t="s">
        <v>27</v>
      </c>
      <c r="F27" s="6"/>
      <c r="G27" s="2">
        <v>5435083.0996553162</v>
      </c>
      <c r="H27" s="4">
        <f>G27/G5</f>
        <v>0.46415115364913656</v>
      </c>
      <c r="I27">
        <v>232278</v>
      </c>
      <c r="J27" s="4">
        <f>I27/I5</f>
        <v>0.50341675281695175</v>
      </c>
      <c r="K27" s="2">
        <v>1929388.2708760099</v>
      </c>
    </row>
    <row r="28" spans="2:11">
      <c r="E28" s="6" t="s">
        <v>28</v>
      </c>
      <c r="F28" s="6"/>
      <c r="G28" s="2">
        <v>28688.748338153</v>
      </c>
      <c r="H28" s="4">
        <f>G28/G5</f>
        <v>2.4499930164357444E-3</v>
      </c>
      <c r="I28">
        <v>749</v>
      </c>
      <c r="J28" s="4">
        <f>I28/I5</f>
        <v>1.6233097747522232E-3</v>
      </c>
      <c r="K28" s="2">
        <v>10390.730990966</v>
      </c>
    </row>
    <row r="29" spans="2:11">
      <c r="E29" s="6" t="s">
        <v>29</v>
      </c>
      <c r="F29" s="6"/>
      <c r="G29" s="2">
        <v>3838.5365348750001</v>
      </c>
      <c r="H29" s="4">
        <f>G29/G5</f>
        <v>3.2780752903291952E-4</v>
      </c>
      <c r="I29">
        <v>190</v>
      </c>
      <c r="J29" s="4">
        <f>I29/I5</f>
        <v>4.1178752630563736E-4</v>
      </c>
      <c r="K29" s="2">
        <v>2699.2212147260002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workbookViewId="0">
      <selection activeCell="P3" sqref="P3"/>
    </sheetView>
  </sheetViews>
  <sheetFormatPr defaultRowHeight="30" customHeight="1"/>
  <cols>
    <col min="7" max="7" width="47.7109375" customWidth="1"/>
  </cols>
  <sheetData>
    <row r="1" spans="1:7" ht="78" customHeight="1">
      <c r="G1" s="17" t="s">
        <v>45</v>
      </c>
    </row>
    <row r="2" spans="1:7">
      <c r="A2" t="s">
        <v>30</v>
      </c>
    </row>
    <row r="3" spans="1:7">
      <c r="A3" t="s">
        <v>31</v>
      </c>
      <c r="B3">
        <f>'NEWT - EU'!$G$7</f>
        <v>12424464.063453957</v>
      </c>
    </row>
    <row r="4" spans="1:7">
      <c r="A4" t="s">
        <v>32</v>
      </c>
      <c r="B4">
        <f>'NEWT - EU'!$G$8</f>
        <v>1019950.1787881423</v>
      </c>
    </row>
    <row r="5" spans="1:7">
      <c r="A5" t="s">
        <v>33</v>
      </c>
      <c r="B5">
        <f>'NEWT - EU'!$G$9</f>
        <v>363657.20572528098</v>
      </c>
    </row>
    <row r="6" spans="1:7">
      <c r="A6" t="s">
        <v>34</v>
      </c>
      <c r="B6">
        <f>'NEWT - EU'!$G$10</f>
        <v>82.231227730000001</v>
      </c>
    </row>
    <row r="15" spans="1:7">
      <c r="A15" t="s">
        <v>35</v>
      </c>
    </row>
    <row r="16" spans="1:7">
      <c r="A16" t="s">
        <v>31</v>
      </c>
      <c r="B16">
        <f>'NEWT - EU'!$I$7</f>
        <v>425251</v>
      </c>
    </row>
    <row r="17" spans="1:2">
      <c r="A17" t="s">
        <v>32</v>
      </c>
      <c r="B17">
        <f>'NEWT - EU'!$I$8</f>
        <v>43881</v>
      </c>
    </row>
    <row r="18" spans="1:2">
      <c r="A18" t="s">
        <v>33</v>
      </c>
      <c r="B18">
        <f>'NEWT - EU'!$I$9</f>
        <v>956487</v>
      </c>
    </row>
    <row r="19" spans="1:2">
      <c r="A19" t="s">
        <v>34</v>
      </c>
      <c r="B19">
        <f>'NEWT - EU'!$I$10</f>
        <v>2125</v>
      </c>
    </row>
    <row r="27" spans="1:2">
      <c r="A27" t="s">
        <v>18</v>
      </c>
    </row>
    <row r="28" spans="1:2">
      <c r="A28" t="s">
        <v>36</v>
      </c>
      <c r="B28">
        <f>'NEWT - EU'!$G$18</f>
        <v>7188206.5485325111</v>
      </c>
    </row>
    <row r="29" spans="1:2">
      <c r="A29" t="s">
        <v>37</v>
      </c>
      <c r="B29">
        <f>'NEWT - EU'!$G$19</f>
        <v>933509.85648374702</v>
      </c>
    </row>
    <row r="30" spans="1:2">
      <c r="A30" t="s">
        <v>38</v>
      </c>
      <c r="B30">
        <f>'NEWT - EU'!$G$22</f>
        <v>237497.99654018701</v>
      </c>
    </row>
    <row r="31" spans="1:2">
      <c r="A31" t="s">
        <v>39</v>
      </c>
      <c r="B31">
        <f>'NEWT - EU'!$G$23</f>
        <v>5085199.8406856563</v>
      </c>
    </row>
    <row r="40" spans="1:2">
      <c r="A40" t="s">
        <v>40</v>
      </c>
    </row>
    <row r="41" spans="1:2">
      <c r="A41" t="s">
        <v>41</v>
      </c>
      <c r="B41">
        <f>'NEWT - EU'!$G$26</f>
        <v>6659032.7421474764</v>
      </c>
    </row>
    <row r="42" spans="1:2">
      <c r="A42" t="s">
        <v>42</v>
      </c>
      <c r="B42">
        <f>'NEWT - EU'!$G$27</f>
        <v>6777483.6894791396</v>
      </c>
    </row>
    <row r="43" spans="1:2">
      <c r="A43" t="s">
        <v>43</v>
      </c>
      <c r="B43">
        <f>'NEWT - EU'!$G$28</f>
        <v>7149.7569326570001</v>
      </c>
    </row>
    <row r="44" spans="1:2">
      <c r="A44" t="s">
        <v>44</v>
      </c>
      <c r="B44">
        <f>'NEWT - EU'!$G$29</f>
        <v>748.05368282799998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2023-05-18T15:26:15Z</dcterms:created>
  <dcterms:modified xsi:type="dcterms:W3CDTF">2023-05-18T15:26:15Z</dcterms:modified>
</cp:coreProperties>
</file>