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FE8394C9-24C3-4F7C-A918-02146C36DE68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J9" i="5" s="1"/>
  <c r="H10" i="5"/>
  <c r="K8" i="5"/>
  <c r="J8" i="5"/>
  <c r="I8" i="5"/>
  <c r="J15" i="5" s="1"/>
  <c r="H8" i="5"/>
  <c r="G8" i="5"/>
  <c r="H15" i="5" s="1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B4" i="3" s="1"/>
  <c r="J7" i="2"/>
  <c r="J8" i="2" s="1"/>
  <c r="H7" i="2"/>
  <c r="J5" i="2"/>
  <c r="J9" i="2" s="1"/>
  <c r="H5" i="2"/>
  <c r="H9" i="2" s="1"/>
  <c r="B17" i="3" l="1"/>
  <c r="H1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<sst xmlns="http://schemas.openxmlformats.org/spreadsheetml/2006/main" count="83" uniqueCount="46">
  <si>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11 November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</si>
  <si>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</si>
  <si>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</si>
  <si>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</si>
  <si>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</si>
  <si>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</si>
  <si>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</si>
  <si>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</si>
  <si>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</si>
  <si>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</si>
  <si>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</si>
  <si>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</si>
  <si>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</si>
  <si>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</si>
  <si>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</si>
  <si>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</si>
  <si>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</si>
  <si>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</si>
  <si>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</si>
  <si>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</si>
  <si>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</si>
  <si>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</si>
  <si>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</si>
  <si>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</si>
  <si>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</si>
  <si>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</si>
  <si>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</si>
  <si>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</si>
  <si>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</si>
  <si>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</si>
  <si>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</si>
  <si>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</si>
  <si>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</si>
  <si>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</si>
  <si>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</si>
  <si>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</si>
  <si>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</si>
  <si>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</si>
  <si>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</si>
  <si>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</si>
  <si>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</si>
  <si>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</si>
  <si>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</si>
  <si>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</si>
  <si>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</si>
  <si>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11 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</si>
</sst>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11718467.781610539</c:v>
                </c:pt>
                <c:pt idx="1">
                  <c:v>950747.11927344091</c:v>
                </c:pt>
                <c:pt idx="2">
                  <c:v>464799.12084327103</c:v>
                </c:pt>
                <c:pt idx="3">
                  <c:v>135.94283303700001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3BF-454E-9AF0-82CD4FDB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386896</c:v>
                </c:pt>
                <c:pt idx="1">
                  <c:v>41784</c:v>
                </c:pt>
                <c:pt idx="2">
                  <c:v>1000009</c:v>
                </c:pt>
                <c:pt idx="3">
                  <c:v>2341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70-4C41-A46F-1702821F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6192709.6355558923</c:v>
                </c:pt>
                <c:pt idx="1">
                  <c:v>759503.81595656404</c:v>
                </c:pt>
                <c:pt idx="2">
                  <c:v>1764389.1008401699</c:v>
                </c:pt>
                <c:pt idx="3">
                  <c:v>3952612.3485313552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5D-4510-B755-B261EDCA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7236860.9031330356</c:v>
                </c:pt>
                <c:pt idx="1">
                  <c:v>5425910.8368810741</c:v>
                </c:pt>
                <c:pt idx="2">
                  <c:v>5463.1490097260003</c:v>
                </c:pt>
                <c:pt idx="3">
                  <c:v>980.01186014500001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E47-49EF-A9AF-858740AED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R12" sqref="R12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13134149.964560287</v>
      </c>
      <c r="H4" s="5"/>
      <c r="I4" s="1">
        <v>1431030</v>
      </c>
      <c r="J4" s="5"/>
      <c r="K4" s="3">
        <v>1499035.0027191159</v>
      </c>
    </row>
    <row r="5" spans="1:11" x14ac:dyDescent="0.3">
      <c r="E5" s="6" t="s">
        <v>7</v>
      </c>
      <c r="F5" s="6"/>
      <c r="G5" s="2">
        <v>12669214.90088398</v>
      </c>
      <c r="H5" s="4">
        <f>G5/G4</f>
        <v>0.96460105412753505</v>
      </c>
      <c r="I5">
        <v>428680</v>
      </c>
      <c r="J5" s="4">
        <f>I5/I4</f>
        <v>0.2995604564544419</v>
      </c>
      <c r="K5" s="2">
        <v>1440208.8093575479</v>
      </c>
    </row>
    <row r="6" spans="1:11" x14ac:dyDescent="0.3">
      <c r="F6" t="s">
        <v>8</v>
      </c>
    </row>
    <row r="7" spans="1:11" x14ac:dyDescent="0.3">
      <c r="F7" t="s">
        <v>9</v>
      </c>
      <c r="G7" s="2">
        <v>11718467.781610539</v>
      </c>
      <c r="H7" s="4">
        <f>G7/G5</f>
        <v>0.92495611395721899</v>
      </c>
      <c r="I7">
        <v>386896</v>
      </c>
      <c r="J7" s="4">
        <f>I7/I5</f>
        <v>0.90252869273117475</v>
      </c>
      <c r="K7" s="2">
        <v>1256647.451023913</v>
      </c>
    </row>
    <row r="8" spans="1:11" x14ac:dyDescent="0.3">
      <c r="F8" t="s">
        <v>10</v>
      </c>
      <c r="G8" s="2">
        <f>G5-G7</f>
        <v>950747.11927344091</v>
      </c>
      <c r="H8" s="4">
        <f>1-H7</f>
        <v>7.5043886042781005E-2</v>
      </c>
      <c r="I8">
        <f>I5-I7</f>
        <v>41784</v>
      </c>
      <c r="J8" s="4">
        <f>1-J7</f>
        <v>9.7471307268825247E-2</v>
      </c>
      <c r="K8" s="2">
        <f>K5-K7</f>
        <v>183561.35833363491</v>
      </c>
    </row>
    <row r="9" spans="1:11" x14ac:dyDescent="0.3">
      <c r="E9" s="6" t="s">
        <v>11</v>
      </c>
      <c r="F9" s="6"/>
      <c r="G9" s="2">
        <v>464799.12084327103</v>
      </c>
      <c r="H9" s="4">
        <f>1-H5-H10</f>
        <v>3.5388595538914332E-2</v>
      </c>
      <c r="I9">
        <v>1000009</v>
      </c>
      <c r="J9" s="4">
        <f>1-J5-J10</f>
        <v>0.69880365890302798</v>
      </c>
      <c r="K9" s="2">
        <v>58670.234402173999</v>
      </c>
    </row>
    <row r="10" spans="1:11" x14ac:dyDescent="0.3">
      <c r="E10" s="6" t="s">
        <v>12</v>
      </c>
      <c r="F10" s="6"/>
      <c r="G10" s="2">
        <v>135.94283303700001</v>
      </c>
      <c r="H10" s="4">
        <f>G10/G4</f>
        <v>1.0350333550615218E-5</v>
      </c>
      <c r="I10">
        <v>2341</v>
      </c>
      <c r="J10" s="4">
        <f>I10/I4</f>
        <v>1.6358846425302055E-3</v>
      </c>
      <c r="K10" s="2">
        <v>155.958959394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8437624.4344905578</v>
      </c>
      <c r="H13" s="5">
        <f>G13/G5</f>
        <v>0.66599426250965499</v>
      </c>
      <c r="I13" s="1">
        <f>I14+I15</f>
        <v>287215</v>
      </c>
      <c r="J13" s="5">
        <f>I13/I5</f>
        <v>0.66999860035457681</v>
      </c>
      <c r="K13" s="3">
        <f>K14+K15</f>
        <v>439560.28143362998</v>
      </c>
    </row>
    <row r="14" spans="1:11" x14ac:dyDescent="0.3">
      <c r="E14" s="6" t="s">
        <v>15</v>
      </c>
      <c r="F14" s="6"/>
      <c r="G14" s="2">
        <v>7789994.5459484309</v>
      </c>
      <c r="H14" s="4">
        <f>G14/G7</f>
        <v>0.66476221048054163</v>
      </c>
      <c r="I14">
        <v>258901</v>
      </c>
      <c r="J14" s="4">
        <f>I14/I7</f>
        <v>0.66917466192465158</v>
      </c>
      <c r="K14" s="2">
        <v>429743.40105373698</v>
      </c>
    </row>
    <row r="15" spans="1:11" x14ac:dyDescent="0.3">
      <c r="E15" s="6" t="s">
        <v>16</v>
      </c>
      <c r="F15" s="6"/>
      <c r="G15" s="2">
        <v>647629.88854212698</v>
      </c>
      <c r="H15" s="4">
        <f>G15/G8</f>
        <v>0.68117996406557035</v>
      </c>
      <c r="I15">
        <v>28314</v>
      </c>
      <c r="J15" s="4">
        <f>I15/I8</f>
        <v>0.67762780011487656</v>
      </c>
      <c r="K15" s="2">
        <v>9816.8803798930003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6192709.6355558923</v>
      </c>
      <c r="H18" s="4">
        <f>G18/G5</f>
        <v>0.48879979414697616</v>
      </c>
      <c r="I18">
        <v>263136</v>
      </c>
      <c r="J18" s="4">
        <f>I18/I5</f>
        <v>0.61382849678081552</v>
      </c>
      <c r="K18" s="2">
        <v>254225.091263593</v>
      </c>
    </row>
    <row r="19" spans="2:11" x14ac:dyDescent="0.3">
      <c r="E19" s="6" t="s">
        <v>20</v>
      </c>
      <c r="F19" s="6"/>
      <c r="G19" s="2">
        <v>759503.81595656404</v>
      </c>
      <c r="H19" s="4">
        <f>G19/G5</f>
        <v>5.9948767299193143E-2</v>
      </c>
      <c r="I19">
        <v>17009</v>
      </c>
      <c r="J19" s="4">
        <f>I19/I5</f>
        <v>3.9677615004198939E-2</v>
      </c>
      <c r="K19" s="2">
        <v>172339.743690751</v>
      </c>
    </row>
    <row r="20" spans="2:11" x14ac:dyDescent="0.3">
      <c r="E20" s="6" t="s">
        <v>21</v>
      </c>
      <c r="F20" s="6"/>
      <c r="G20" s="2">
        <v>5717001.4493715251</v>
      </c>
      <c r="H20" s="4">
        <f>1-H18-H19</f>
        <v>0.45125143855383071</v>
      </c>
      <c r="I20">
        <v>148535</v>
      </c>
      <c r="J20" s="4">
        <f>1-J18-J19</f>
        <v>0.34649388821498556</v>
      </c>
      <c r="K20" s="2">
        <v>1013643.974403204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1764389.1008401699</v>
      </c>
      <c r="H22" s="4">
        <f>G22/G20</f>
        <v>0.30862141919417052</v>
      </c>
      <c r="I22">
        <v>20390</v>
      </c>
      <c r="J22" s="4">
        <f>I22/I20</f>
        <v>0.13727404315481201</v>
      </c>
      <c r="K22" s="2">
        <v>31510.689646325998</v>
      </c>
    </row>
    <row r="23" spans="2:11" x14ac:dyDescent="0.3">
      <c r="F23" t="s">
        <v>24</v>
      </c>
      <c r="G23" s="2">
        <f>G20-G22</f>
        <v>3952612.3485313552</v>
      </c>
      <c r="H23" s="4">
        <f>1-H22</f>
        <v>0.69137858080582948</v>
      </c>
      <c r="I23">
        <f>I20-I22</f>
        <v>128145</v>
      </c>
      <c r="J23" s="4">
        <f>1-J22</f>
        <v>0.86272595684518794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7236860.9031330356</v>
      </c>
      <c r="H26" s="4">
        <f>G26/G5</f>
        <v>0.57121620871930212</v>
      </c>
      <c r="I26">
        <v>242962</v>
      </c>
      <c r="J26" s="4">
        <f>I26/I5</f>
        <v>0.56676775216945041</v>
      </c>
      <c r="K26" s="2">
        <v>444539.313145325</v>
      </c>
    </row>
    <row r="27" spans="2:11" x14ac:dyDescent="0.3">
      <c r="E27" s="6" t="s">
        <v>27</v>
      </c>
      <c r="F27" s="6"/>
      <c r="G27" s="2">
        <v>5425910.8368810741</v>
      </c>
      <c r="H27" s="4">
        <f>G27/G5</f>
        <v>0.42827522299763715</v>
      </c>
      <c r="I27">
        <v>185531</v>
      </c>
      <c r="J27" s="4">
        <f>I27/I5</f>
        <v>0.43279602500699821</v>
      </c>
      <c r="K27" s="2">
        <v>995489.97621222294</v>
      </c>
    </row>
    <row r="28" spans="2:11" x14ac:dyDescent="0.3">
      <c r="E28" s="6" t="s">
        <v>28</v>
      </c>
      <c r="F28" s="6"/>
      <c r="G28" s="2">
        <v>5463.1490097260003</v>
      </c>
      <c r="H28" s="4">
        <f>G28/G5</f>
        <v>4.3121448743795601E-4</v>
      </c>
      <c r="I28">
        <v>138</v>
      </c>
      <c r="J28" s="4">
        <f>I28/I5</f>
        <v>3.2191844732667725E-4</v>
      </c>
      <c r="K28" s="2">
        <v>179.52</v>
      </c>
    </row>
    <row r="29" spans="2:11" x14ac:dyDescent="0.3">
      <c r="E29" s="6" t="s">
        <v>29</v>
      </c>
      <c r="F29" s="6"/>
      <c r="G29" s="2">
        <v>980.01186014500001</v>
      </c>
      <c r="H29" s="4">
        <f>G29/G5</f>
        <v>7.7353795622854332E-5</v>
      </c>
      <c r="I29">
        <v>49</v>
      </c>
      <c r="J29" s="4">
        <f>I29/I5</f>
        <v>1.1430437622468974E-4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14043456.601026678</v>
      </c>
      <c r="H4" s="5"/>
      <c r="I4" s="1">
        <v>2416054</v>
      </c>
      <c r="J4" s="5"/>
      <c r="K4" s="3">
        <v>178325200.68488976</v>
      </c>
    </row>
    <row r="5" spans="1:11" x14ac:dyDescent="0.3">
      <c r="E5" s="6" t="s">
        <v>7</v>
      </c>
      <c r="F5" s="6"/>
      <c r="G5" s="2">
        <v>12126310.973246062</v>
      </c>
      <c r="H5" s="4">
        <f>G5/G4</f>
        <v>0.86348477570397741</v>
      </c>
      <c r="I5">
        <v>449394</v>
      </c>
      <c r="J5" s="4">
        <f>I5/I4</f>
        <v>0.18600329297275639</v>
      </c>
      <c r="K5" s="2">
        <v>5209410.8593688328</v>
      </c>
    </row>
    <row r="6" spans="1:11" x14ac:dyDescent="0.3">
      <c r="F6" t="s">
        <v>8</v>
      </c>
    </row>
    <row r="7" spans="1:11" x14ac:dyDescent="0.3">
      <c r="F7" t="s">
        <v>9</v>
      </c>
      <c r="G7" s="2">
        <v>11191198.16901397</v>
      </c>
      <c r="H7" s="4">
        <f>G7/G5</f>
        <v>0.92288563221781084</v>
      </c>
      <c r="I7">
        <v>408705</v>
      </c>
      <c r="J7" s="4">
        <f>I7/I5</f>
        <v>0.90945807020120428</v>
      </c>
      <c r="K7" s="2">
        <v>4865767.8620967222</v>
      </c>
    </row>
    <row r="8" spans="1:11" x14ac:dyDescent="0.3">
      <c r="F8" t="s">
        <v>10</v>
      </c>
      <c r="G8" s="2">
        <f>G5-G7</f>
        <v>935112.80423209257</v>
      </c>
      <c r="H8" s="4">
        <f>1-H7</f>
        <v>7.7114367782189164E-2</v>
      </c>
      <c r="I8">
        <f>I5-I7</f>
        <v>40689</v>
      </c>
      <c r="J8" s="4">
        <f>1-J7</f>
        <v>9.0541929798795717E-2</v>
      </c>
      <c r="K8" s="2">
        <f>K5-K7</f>
        <v>343642.99727211054</v>
      </c>
    </row>
    <row r="9" spans="1:11" x14ac:dyDescent="0.3">
      <c r="E9" s="6" t="s">
        <v>11</v>
      </c>
      <c r="F9" s="6"/>
      <c r="G9" s="2">
        <v>1703644.130176659</v>
      </c>
      <c r="H9" s="4">
        <f>1-H5-H10</f>
        <v>0.12131230782969132</v>
      </c>
      <c r="I9">
        <v>1546986</v>
      </c>
      <c r="J9" s="4">
        <f>1-J5-J10</f>
        <v>0.64029446361712117</v>
      </c>
      <c r="K9" s="2">
        <v>172559566.27514511</v>
      </c>
    </row>
    <row r="10" spans="1:11" x14ac:dyDescent="0.3">
      <c r="E10" s="6" t="s">
        <v>12</v>
      </c>
      <c r="F10" s="6"/>
      <c r="G10" s="2">
        <v>213501.49760395699</v>
      </c>
      <c r="H10" s="4">
        <f>G10/G4</f>
        <v>1.5202916466331266E-2</v>
      </c>
      <c r="I10">
        <v>419674</v>
      </c>
      <c r="J10" s="4">
        <f>I10/I4</f>
        <v>0.17370224341012244</v>
      </c>
      <c r="K10" s="2">
        <v>556223.55037580896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5232324.4277884783</v>
      </c>
      <c r="H13" s="5">
        <f>G13/G5</f>
        <v>0.43148525873469745</v>
      </c>
      <c r="I13" s="1">
        <f>I14+I15</f>
        <v>171384</v>
      </c>
      <c r="J13" s="5">
        <f>I13/I5</f>
        <v>0.38136690743534629</v>
      </c>
      <c r="K13" s="3">
        <f>K14+K15</f>
        <v>1498835.4552975569</v>
      </c>
    </row>
    <row r="14" spans="1:11" x14ac:dyDescent="0.3">
      <c r="E14" s="6" t="s">
        <v>15</v>
      </c>
      <c r="F14" s="6"/>
      <c r="G14" s="2">
        <v>4824035.0220233183</v>
      </c>
      <c r="H14" s="4">
        <f>G14/G7</f>
        <v>0.43105617014092718</v>
      </c>
      <c r="I14">
        <v>154371</v>
      </c>
      <c r="J14" s="4">
        <f>I14/I7</f>
        <v>0.37770763753807757</v>
      </c>
      <c r="K14" s="2">
        <v>1424080.288527478</v>
      </c>
    </row>
    <row r="15" spans="1:11" x14ac:dyDescent="0.3">
      <c r="E15" s="6" t="s">
        <v>16</v>
      </c>
      <c r="F15" s="6"/>
      <c r="G15" s="2">
        <v>408289.40576515999</v>
      </c>
      <c r="H15" s="4">
        <f>G15/G8</f>
        <v>0.43662048462746061</v>
      </c>
      <c r="I15">
        <v>17013</v>
      </c>
      <c r="J15" s="4">
        <f>I15/I8</f>
        <v>0.41812283418122836</v>
      </c>
      <c r="K15" s="2">
        <v>74755.166770078999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4467419.9712742167</v>
      </c>
      <c r="H18" s="4">
        <f>G18/G5</f>
        <v>0.36840717520196864</v>
      </c>
      <c r="I18">
        <v>166877</v>
      </c>
      <c r="J18" s="4">
        <f>I18/I5</f>
        <v>0.37133784607716169</v>
      </c>
      <c r="K18" s="2">
        <v>1198109.1822643259</v>
      </c>
    </row>
    <row r="19" spans="2:11" x14ac:dyDescent="0.3">
      <c r="E19" s="6" t="s">
        <v>20</v>
      </c>
      <c r="F19" s="6"/>
      <c r="G19" s="2">
        <v>581651.18842716003</v>
      </c>
      <c r="H19" s="4">
        <f>G19/G5</f>
        <v>4.7966045874169042E-2</v>
      </c>
      <c r="I19">
        <v>31522</v>
      </c>
      <c r="J19" s="4">
        <f>I19/I5</f>
        <v>7.014334859833464E-2</v>
      </c>
      <c r="K19" s="2">
        <v>519238.77690005902</v>
      </c>
    </row>
    <row r="20" spans="2:11" x14ac:dyDescent="0.3">
      <c r="E20" s="6" t="s">
        <v>21</v>
      </c>
      <c r="F20" s="6"/>
      <c r="G20" s="2">
        <v>7077239.813544685</v>
      </c>
      <c r="H20" s="4">
        <f>1-H18-H19</f>
        <v>0.58362677892386228</v>
      </c>
      <c r="I20">
        <v>250962</v>
      </c>
      <c r="J20" s="4">
        <f>1-J18-J19</f>
        <v>0.55851880532450371</v>
      </c>
      <c r="K20" s="2">
        <v>3482565.7870428381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381512.06258069898</v>
      </c>
      <c r="H22" s="4">
        <f>G22/G20</f>
        <v>5.3906900519401224E-2</v>
      </c>
      <c r="I22">
        <v>26221</v>
      </c>
      <c r="J22" s="4">
        <f>I22/I20</f>
        <v>0.10448195344315075</v>
      </c>
      <c r="K22" s="2">
        <v>947053.73273292696</v>
      </c>
    </row>
    <row r="23" spans="2:11" x14ac:dyDescent="0.3">
      <c r="F23" t="s">
        <v>24</v>
      </c>
      <c r="G23" s="2">
        <f>G20-G22</f>
        <v>6695727.7509639859</v>
      </c>
      <c r="H23" s="4">
        <f>1-H22</f>
        <v>0.94609309948059872</v>
      </c>
      <c r="I23">
        <f>I20-I22</f>
        <v>224741</v>
      </c>
      <c r="J23" s="4">
        <f>1-J22</f>
        <v>0.8955180465568493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6310544.9715433512</v>
      </c>
      <c r="H26" s="4">
        <f>G26/G5</f>
        <v>0.52040105069597242</v>
      </c>
      <c r="I26">
        <v>231443</v>
      </c>
      <c r="J26" s="4">
        <f>I26/I5</f>
        <v>0.51501132636394786</v>
      </c>
      <c r="K26" s="2">
        <v>3403006.7227168991</v>
      </c>
    </row>
    <row r="27" spans="2:11" x14ac:dyDescent="0.3">
      <c r="E27" s="6" t="s">
        <v>27</v>
      </c>
      <c r="F27" s="6"/>
      <c r="G27" s="2">
        <v>5791910.3693819391</v>
      </c>
      <c r="H27" s="4">
        <f>G27/G5</f>
        <v>0.47763168717679</v>
      </c>
      <c r="I27">
        <v>217155</v>
      </c>
      <c r="J27" s="4">
        <f>I27/I5</f>
        <v>0.48321739943123404</v>
      </c>
      <c r="K27" s="2">
        <v>1799614.3785769939</v>
      </c>
    </row>
    <row r="28" spans="2:11" x14ac:dyDescent="0.3">
      <c r="E28" s="6" t="s">
        <v>28</v>
      </c>
      <c r="F28" s="6"/>
      <c r="G28" s="2">
        <v>19971.933198062001</v>
      </c>
      <c r="H28" s="4">
        <f>G28/G5</f>
        <v>1.646991673075638E-3</v>
      </c>
      <c r="I28">
        <v>604</v>
      </c>
      <c r="J28" s="4">
        <f>I28/I5</f>
        <v>1.3440321855654504E-3</v>
      </c>
      <c r="K28" s="2">
        <v>3727.9384932090002</v>
      </c>
    </row>
    <row r="29" spans="2:11" x14ac:dyDescent="0.3">
      <c r="E29" s="6" t="s">
        <v>29</v>
      </c>
      <c r="F29" s="6"/>
      <c r="G29" s="2">
        <v>3883.6991227100002</v>
      </c>
      <c r="H29" s="4">
        <f>G29/G5</f>
        <v>3.2027045416190431E-4</v>
      </c>
      <c r="I29">
        <v>187</v>
      </c>
      <c r="J29" s="4">
        <f>I29/I5</f>
        <v>4.1611592500122389E-4</v>
      </c>
      <c r="K29" s="2">
        <v>3061.5335817310001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O6" sqref="O6"/>
    </sheetView>
  </sheetViews>
  <sheetFormatPr defaultRowHeight="30" customHeight="1" x14ac:dyDescent="0.3"/>
  <cols>
    <col min="5" max="5" width="51.5546875" customWidth="1"/>
  </cols>
  <sheetData>
    <row r="1" spans="1:5" ht="63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EU'!$G$7</f>
        <v>11718467.781610539</v>
      </c>
    </row>
    <row r="4" spans="1:5" x14ac:dyDescent="0.3">
      <c r="A4" t="s">
        <v>32</v>
      </c>
      <c r="B4">
        <f>'NEWT - EU'!$G$8</f>
        <v>950747.11927344091</v>
      </c>
    </row>
    <row r="5" spans="1:5" x14ac:dyDescent="0.3">
      <c r="A5" t="s">
        <v>33</v>
      </c>
      <c r="B5">
        <f>'NEWT - EU'!$G$9</f>
        <v>464799.12084327103</v>
      </c>
    </row>
    <row r="6" spans="1:5" x14ac:dyDescent="0.3">
      <c r="A6" t="s">
        <v>34</v>
      </c>
      <c r="B6">
        <f>'NEWT - EU'!$G$10</f>
        <v>135.94283303700001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EU'!$I$7</f>
        <v>386896</v>
      </c>
    </row>
    <row r="17" spans="1:2" x14ac:dyDescent="0.3">
      <c r="A17" t="s">
        <v>32</v>
      </c>
      <c r="B17">
        <f>'NEWT - EU'!$I$8</f>
        <v>41784</v>
      </c>
    </row>
    <row r="18" spans="1:2" x14ac:dyDescent="0.3">
      <c r="A18" t="s">
        <v>33</v>
      </c>
      <c r="B18">
        <f>'NEWT - EU'!$I$9</f>
        <v>1000009</v>
      </c>
    </row>
    <row r="19" spans="1:2" x14ac:dyDescent="0.3">
      <c r="A19" t="s">
        <v>34</v>
      </c>
      <c r="B19">
        <f>'NEWT - EU'!$I$10</f>
        <v>2341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EU'!$G$18</f>
        <v>6192709.6355558923</v>
      </c>
    </row>
    <row r="29" spans="1:2" x14ac:dyDescent="0.3">
      <c r="A29" t="s">
        <v>37</v>
      </c>
      <c r="B29">
        <f>'NEWT - EU'!$G$19</f>
        <v>759503.81595656404</v>
      </c>
    </row>
    <row r="30" spans="1:2" x14ac:dyDescent="0.3">
      <c r="A30" t="s">
        <v>38</v>
      </c>
      <c r="B30">
        <f>'NEWT - EU'!$G$22</f>
        <v>1764389.1008401699</v>
      </c>
    </row>
    <row r="31" spans="1:2" x14ac:dyDescent="0.3">
      <c r="A31" t="s">
        <v>39</v>
      </c>
      <c r="B31">
        <f>'NEWT - EU'!$G$23</f>
        <v>3952612.3485313552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EU'!$G$26</f>
        <v>7236860.9031330356</v>
      </c>
    </row>
    <row r="42" spans="1:2" x14ac:dyDescent="0.3">
      <c r="A42" t="s">
        <v>42</v>
      </c>
      <c r="B42">
        <f>'NEWT - EU'!$G$27</f>
        <v>5425910.8368810741</v>
      </c>
    </row>
    <row r="43" spans="1:2" x14ac:dyDescent="0.3">
      <c r="A43" t="s">
        <v>43</v>
      </c>
      <c r="B43">
        <f>'NEWT - EU'!$G$28</f>
        <v>5463.1490097260003</v>
      </c>
    </row>
    <row r="44" spans="1:2" x14ac:dyDescent="0.3">
      <c r="A44" t="s">
        <v>44</v>
      </c>
      <c r="B44">
        <f>'NEWT - EU'!$G$29</f>
        <v>980.01186014500001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2022-11-20T17:53:55Z</dcterms:created>
  <dcterms:modified xsi:type="dcterms:W3CDTF">2022-11-20T17:53:55Z</dcterms:modified>
</cp:coreProperties>
</file>