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D3B9012D-A8B0-42A0-8CBF-263573F603C8}" xr6:coauthVersionLast="47" xr6:coauthVersionMax="47" xr10:uidLastSave="{00000000-0000-0000-0000-000000000000}"/>
  <bookViews>
    <workbookView xWindow="2985" yWindow="3105" windowWidth="21600" windowHeight="1132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20" i="2"/>
  <c r="J19" i="2"/>
  <c r="H19" i="2"/>
  <c r="H20" i="2" s="1"/>
  <c r="J18" i="2"/>
  <c r="H18" i="2"/>
  <c r="J14" i="2"/>
  <c r="H14" i="2"/>
  <c r="K13" i="2"/>
  <c r="J13" i="2"/>
  <c r="I13" i="2"/>
  <c r="H13" i="2"/>
  <c r="G13" i="2"/>
  <c r="J10" i="2"/>
  <c r="H10" i="2"/>
  <c r="K8" i="2"/>
  <c r="I8" i="2"/>
  <c r="J15" i="2" s="1"/>
  <c r="H8" i="2"/>
  <c r="G8" i="2"/>
  <c r="B4" i="3" s="1"/>
  <c r="J7" i="2"/>
  <c r="J8" i="2" s="1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<sst xmlns="http://schemas.openxmlformats.org/spreadsheetml/2006/main" count="83" uniqueCount="46">
  <si>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11 August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</si>
  <si>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</si>
  <si>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</si>
  <si>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</si>
  <si>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</si>
  <si>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</si>
  <si>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</si>
  <si>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</si>
  <si>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</si>
  <si>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</si>
  <si>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</si>
  <si>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</si>
  <si>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</si>
  <si>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</si>
  <si>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</si>
  <si>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</si>
  <si>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</si>
  <si>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</si>
  <si>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</si>
  <si>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</si>
  <si>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</si>
  <si>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</si>
  <si>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</si>
  <si>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</si>
  <si>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</si>
  <si>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</si>
  <si>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</si>
  <si>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</si>
  <si>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</si>
  <si>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</si>
  <si>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</si>
  <si>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</si>
  <si>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</si>
  <si>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</si>
  <si>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</si>
  <si>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</si>
  <si>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</si>
  <si>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</si>
  <si>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</si>
  <si>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</si>
  <si>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</si>
  <si>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</si>
  <si>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</si>
  <si>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</si>
  <si>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</si>
  <si>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t xml:space="preserve">SFTR Public Data for week ending 11 August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</si>
</sst>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11864594.563136196</c:v>
                </c:pt>
                <c:pt idx="1">
                  <c:v>927157.33397220448</c:v>
                </c:pt>
                <c:pt idx="2">
                  <c:v>372423.606923763</c:v>
                </c:pt>
                <c:pt idx="3">
                  <c:v>817.35028773500005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04-409A-BA9B-4E55823C8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398250</c:v>
                </c:pt>
                <c:pt idx="1">
                  <c:v>43969</c:v>
                </c:pt>
                <c:pt idx="2">
                  <c:v>906706</c:v>
                </c:pt>
                <c:pt idx="3">
                  <c:v>4692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A5-4298-B5B3-843090176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6535437.5326784486</c:v>
                </c:pt>
                <c:pt idx="1">
                  <c:v>1014356.154394544</c:v>
                </c:pt>
                <c:pt idx="2">
                  <c:v>198832.402622027</c:v>
                </c:pt>
                <c:pt idx="3">
                  <c:v>5043125.8074133806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B8-493C-B355-E11870D88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5982530.6509023849</c:v>
                </c:pt>
                <c:pt idx="1">
                  <c:v>6800491.6188865853</c:v>
                </c:pt>
                <c:pt idx="2">
                  <c:v>8658.9888119740008</c:v>
                </c:pt>
                <c:pt idx="3">
                  <c:v>70.638507457000003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4F-4A7A-BCDC-1158E24F9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13164992.8543199</v>
      </c>
      <c r="H4" s="5"/>
      <c r="I4" s="1">
        <v>1353617</v>
      </c>
      <c r="J4" s="5"/>
      <c r="K4" s="3">
        <v>1684068.5470214039</v>
      </c>
    </row>
    <row r="5" spans="1:11">
      <c r="E5" s="6" t="s">
        <v>7</v>
      </c>
      <c r="F5" s="6"/>
      <c r="G5" s="2">
        <v>12791751.8971084</v>
      </c>
      <c r="H5" s="4">
        <f>G5/G4</f>
        <v>0.97164898140533162</v>
      </c>
      <c r="I5">
        <v>442219</v>
      </c>
      <c r="J5" s="4">
        <f>I5/I4</f>
        <v>0.32669433081883575</v>
      </c>
      <c r="K5" s="2">
        <v>1583222.3004826619</v>
      </c>
    </row>
    <row r="6" spans="1:11">
      <c r="F6" t="s">
        <v>8</v>
      </c>
    </row>
    <row r="7" spans="1:11">
      <c r="F7" t="s">
        <v>9</v>
      </c>
      <c r="G7" s="2">
        <v>11864594.563136196</v>
      </c>
      <c r="H7" s="4">
        <f>G7/G5</f>
        <v>0.92751912783879198</v>
      </c>
      <c r="I7">
        <v>398250</v>
      </c>
      <c r="J7" s="4">
        <f>I7/I5</f>
        <v>0.90057188858913795</v>
      </c>
      <c r="K7" s="2">
        <v>1447526.800514786</v>
      </c>
    </row>
    <row r="8" spans="1:11">
      <c r="F8" t="s">
        <v>10</v>
      </c>
      <c r="G8" s="2">
        <f>G5-G7</f>
        <v>927157.33397220448</v>
      </c>
      <c r="H8" s="4">
        <f>1-H7</f>
        <v>7.2480872161208021E-2</v>
      </c>
      <c r="I8">
        <f>I5-I7</f>
        <v>43969</v>
      </c>
      <c r="J8" s="4">
        <f>1-J7</f>
        <v>9.9428111410862052E-2</v>
      </c>
      <c r="K8" s="2">
        <f>K5-K7</f>
        <v>135695.49996787589</v>
      </c>
    </row>
    <row r="9" spans="1:11">
      <c r="E9" s="6" t="s">
        <v>11</v>
      </c>
      <c r="F9" s="6"/>
      <c r="G9" s="2">
        <v>372423.606923763</v>
      </c>
      <c r="H9" s="4">
        <f>1-H5-H10</f>
        <v>2.8288933465053831E-2</v>
      </c>
      <c r="I9">
        <v>906706</v>
      </c>
      <c r="J9" s="4">
        <f>1-J5-J10</f>
        <v>0.66983940065764547</v>
      </c>
      <c r="K9" s="2">
        <v>100035.48317286601</v>
      </c>
    </row>
    <row r="10" spans="1:11">
      <c r="E10" s="6" t="s">
        <v>12</v>
      </c>
      <c r="F10" s="6"/>
      <c r="G10" s="2">
        <v>817.35028773500005</v>
      </c>
      <c r="H10" s="4">
        <f>G10/G4</f>
        <v>6.2085129614544262E-5</v>
      </c>
      <c r="I10">
        <v>4692</v>
      </c>
      <c r="J10" s="4">
        <f>I10/I4</f>
        <v>3.4662685235188387E-3</v>
      </c>
      <c r="K10" s="2">
        <v>810.76336587599997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7122686.4338398278</v>
      </c>
      <c r="H13" s="5">
        <f>G13/G5</f>
        <v>0.55681868215798691</v>
      </c>
      <c r="I13" s="1">
        <f>I14+I15</f>
        <v>263835</v>
      </c>
      <c r="J13" s="5">
        <f>I13/I5</f>
        <v>0.59661615624837472</v>
      </c>
      <c r="K13" s="3">
        <f>K14+K15</f>
        <v>495093.21684251603</v>
      </c>
    </row>
    <row r="14" spans="1:11">
      <c r="E14" s="6" t="s">
        <v>15</v>
      </c>
      <c r="F14" s="6"/>
      <c r="G14" s="2">
        <v>6559655.3738155877</v>
      </c>
      <c r="H14" s="4">
        <f>G14/G7</f>
        <v>0.5528764880172744</v>
      </c>
      <c r="I14">
        <v>237595</v>
      </c>
      <c r="J14" s="4">
        <f>I14/I7</f>
        <v>0.59659761456371629</v>
      </c>
      <c r="K14" s="2">
        <v>471490.86626418901</v>
      </c>
    </row>
    <row r="15" spans="1:11">
      <c r="E15" s="6" t="s">
        <v>16</v>
      </c>
      <c r="F15" s="6"/>
      <c r="G15" s="2">
        <v>563031.06002424005</v>
      </c>
      <c r="H15" s="4">
        <f>G15/G8</f>
        <v>0.60726592930247947</v>
      </c>
      <c r="I15">
        <v>26240</v>
      </c>
      <c r="J15" s="4">
        <f>I15/I8</f>
        <v>0.59678409788714781</v>
      </c>
      <c r="K15" s="2">
        <v>23602.350578327001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6535437.5326784486</v>
      </c>
      <c r="H18" s="4">
        <f>G18/G5</f>
        <v>0.51091027915854093</v>
      </c>
      <c r="I18">
        <v>250514</v>
      </c>
      <c r="J18" s="4">
        <f>I18/I5</f>
        <v>0.56649307243696001</v>
      </c>
      <c r="K18" s="2">
        <v>349154.68887204397</v>
      </c>
    </row>
    <row r="19" spans="2:11">
      <c r="E19" s="6" t="s">
        <v>20</v>
      </c>
      <c r="F19" s="6"/>
      <c r="G19" s="2">
        <v>1014356.154394544</v>
      </c>
      <c r="H19" s="4">
        <f>G19/G5</f>
        <v>7.9297672637306318E-2</v>
      </c>
      <c r="I19">
        <v>22633</v>
      </c>
      <c r="J19" s="4">
        <f>I19/I5</f>
        <v>5.1180523677182573E-2</v>
      </c>
      <c r="K19" s="2">
        <v>150706.932189577</v>
      </c>
    </row>
    <row r="20" spans="2:11">
      <c r="E20" s="6" t="s">
        <v>21</v>
      </c>
      <c r="F20" s="6"/>
      <c r="G20" s="2">
        <v>5241958.2100354079</v>
      </c>
      <c r="H20" s="4">
        <f>1-H18-H19</f>
        <v>0.40979204820415277</v>
      </c>
      <c r="I20">
        <v>169072</v>
      </c>
      <c r="J20" s="4">
        <f>1-J18-J19</f>
        <v>0.38232640388585742</v>
      </c>
      <c r="K20" s="2">
        <v>1083360.6794210409</v>
      </c>
    </row>
    <row r="21" spans="2:11">
      <c r="F21" t="s">
        <v>22</v>
      </c>
    </row>
    <row r="22" spans="2:11">
      <c r="F22" t="s">
        <v>23</v>
      </c>
      <c r="G22" s="2">
        <v>198832.402622027</v>
      </c>
      <c r="H22" s="4">
        <f>G22/G20</f>
        <v>3.7930940052397701E-2</v>
      </c>
      <c r="I22">
        <v>13228</v>
      </c>
      <c r="J22" s="4">
        <f>I22/I20</f>
        <v>7.8238856818396901E-2</v>
      </c>
      <c r="K22" s="2">
        <v>32043.504156764</v>
      </c>
    </row>
    <row r="23" spans="2:11">
      <c r="F23" t="s">
        <v>24</v>
      </c>
      <c r="G23" s="2">
        <f>G20-G22</f>
        <v>5043125.8074133806</v>
      </c>
      <c r="H23" s="4">
        <f>1-H22</f>
        <v>0.96206905994760228</v>
      </c>
      <c r="I23">
        <f>I20-I22</f>
        <v>155844</v>
      </c>
      <c r="J23" s="4">
        <f>1-J22</f>
        <v>0.92176114318160307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5982530.6509023849</v>
      </c>
      <c r="H26" s="4">
        <f>G26/G5</f>
        <v>0.46768657639887051</v>
      </c>
      <c r="I26">
        <v>222449</v>
      </c>
      <c r="J26" s="4">
        <f>I26/I5</f>
        <v>0.50302904217141275</v>
      </c>
      <c r="K26" s="2">
        <v>497197.58408976602</v>
      </c>
    </row>
    <row r="27" spans="2:11">
      <c r="E27" s="6" t="s">
        <v>27</v>
      </c>
      <c r="F27" s="6"/>
      <c r="G27" s="2">
        <v>6800491.6188865853</v>
      </c>
      <c r="H27" s="4">
        <f>G27/G5</f>
        <v>0.53163098171282153</v>
      </c>
      <c r="I27">
        <v>219507</v>
      </c>
      <c r="J27" s="4">
        <f>I27/I5</f>
        <v>0.49637622987705188</v>
      </c>
      <c r="K27" s="2">
        <v>1085494.356906679</v>
      </c>
    </row>
    <row r="28" spans="2:11">
      <c r="E28" s="6" t="s">
        <v>28</v>
      </c>
      <c r="F28" s="6"/>
      <c r="G28" s="2">
        <v>8658.9888119740008</v>
      </c>
      <c r="H28" s="4">
        <f>G28/G5</f>
        <v>6.7691969650626055E-4</v>
      </c>
      <c r="I28">
        <v>259</v>
      </c>
      <c r="J28" s="4">
        <f>I28/I5</f>
        <v>5.8568265949676516E-4</v>
      </c>
      <c r="K28" s="2">
        <v>530.35948621700004</v>
      </c>
    </row>
    <row r="29" spans="2:11">
      <c r="E29" s="6" t="s">
        <v>29</v>
      </c>
      <c r="F29" s="6"/>
      <c r="G29" s="2">
        <v>70.638507457000003</v>
      </c>
      <c r="H29" s="4">
        <f>G29/G5</f>
        <v>5.5221918018100376E-6</v>
      </c>
      <c r="I29">
        <v>4</v>
      </c>
      <c r="J29" s="4">
        <f>I29/I5</f>
        <v>9.0452920385600799E-6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13517757.136070045</v>
      </c>
      <c r="H4" s="5"/>
      <c r="I4" s="1">
        <v>2428111</v>
      </c>
      <c r="J4" s="5"/>
      <c r="K4" s="3">
        <v>157746684.75803578</v>
      </c>
    </row>
    <row r="5" spans="1:11">
      <c r="E5" s="6" t="s">
        <v>7</v>
      </c>
      <c r="F5" s="6"/>
      <c r="G5" s="2">
        <v>11477292.26188512</v>
      </c>
      <c r="H5" s="4">
        <f>G5/G4</f>
        <v>0.84905300090499036</v>
      </c>
      <c r="I5">
        <v>441166</v>
      </c>
      <c r="J5" s="4">
        <f>I5/I4</f>
        <v>0.18169103471793505</v>
      </c>
      <c r="K5" s="2">
        <v>4418116.8467563642</v>
      </c>
    </row>
    <row r="6" spans="1:11">
      <c r="F6" t="s">
        <v>8</v>
      </c>
    </row>
    <row r="7" spans="1:11">
      <c r="F7" t="s">
        <v>9</v>
      </c>
      <c r="G7" s="2">
        <v>10486426.129833264</v>
      </c>
      <c r="H7" s="4">
        <f>G7/G5</f>
        <v>0.91366725622711398</v>
      </c>
      <c r="I7">
        <v>401569</v>
      </c>
      <c r="J7" s="4">
        <f>I7/I5</f>
        <v>0.91024466980683005</v>
      </c>
      <c r="K7" s="2">
        <v>4173629.0386294718</v>
      </c>
    </row>
    <row r="8" spans="1:11">
      <c r="F8" t="s">
        <v>10</v>
      </c>
      <c r="G8" s="2">
        <f>G5-G7</f>
        <v>990866.13205185533</v>
      </c>
      <c r="H8" s="4">
        <f>1-H7</f>
        <v>8.6332743772886023E-2</v>
      </c>
      <c r="I8">
        <f>I5-I7</f>
        <v>39597</v>
      </c>
      <c r="J8" s="4">
        <f>1-J7</f>
        <v>8.9755330193169947E-2</v>
      </c>
      <c r="K8" s="2">
        <f>K5-K7</f>
        <v>244487.80812689243</v>
      </c>
    </row>
    <row r="9" spans="1:11">
      <c r="E9" s="6" t="s">
        <v>11</v>
      </c>
      <c r="F9" s="6"/>
      <c r="G9" s="2">
        <v>1798739.3054598479</v>
      </c>
      <c r="H9" s="4">
        <f>1-H5-H10</f>
        <v>0.13306492248334528</v>
      </c>
      <c r="I9">
        <v>1474972</v>
      </c>
      <c r="J9" s="4">
        <f>1-J5-J10</f>
        <v>0.60745657838541978</v>
      </c>
      <c r="K9" s="2">
        <v>152805757.28781593</v>
      </c>
    </row>
    <row r="10" spans="1:11">
      <c r="E10" s="6" t="s">
        <v>12</v>
      </c>
      <c r="F10" s="6"/>
      <c r="G10" s="2">
        <v>241725.568725077</v>
      </c>
      <c r="H10" s="4">
        <f>G10/G4</f>
        <v>1.7882076611664348E-2</v>
      </c>
      <c r="I10">
        <v>511973</v>
      </c>
      <c r="J10" s="4">
        <f>I10/I4</f>
        <v>0.21085238689664518</v>
      </c>
      <c r="K10" s="2">
        <v>522810.62346346403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5332283.9352957392</v>
      </c>
      <c r="H13" s="5">
        <f>G13/G5</f>
        <v>0.46459424519524462</v>
      </c>
      <c r="I13" s="1">
        <f>I14+I15</f>
        <v>161073</v>
      </c>
      <c r="J13" s="5">
        <f>I13/I5</f>
        <v>0.36510746521717446</v>
      </c>
      <c r="K13" s="3">
        <f>K14+K15</f>
        <v>1263406.8632812931</v>
      </c>
    </row>
    <row r="14" spans="1:11">
      <c r="E14" s="6" t="s">
        <v>15</v>
      </c>
      <c r="F14" s="6"/>
      <c r="G14" s="2">
        <v>4973303.5679470003</v>
      </c>
      <c r="H14" s="4">
        <f>G14/G7</f>
        <v>0.4742610596186097</v>
      </c>
      <c r="I14">
        <v>145814</v>
      </c>
      <c r="J14" s="4">
        <f>I14/I7</f>
        <v>0.36311069828597325</v>
      </c>
      <c r="K14" s="2">
        <v>1207508.1530546851</v>
      </c>
    </row>
    <row r="15" spans="1:11">
      <c r="E15" s="6" t="s">
        <v>16</v>
      </c>
      <c r="F15" s="6"/>
      <c r="G15" s="2">
        <v>358980.367348739</v>
      </c>
      <c r="H15" s="4">
        <f>G15/G8</f>
        <v>0.36228947154079577</v>
      </c>
      <c r="I15">
        <v>15259</v>
      </c>
      <c r="J15" s="4">
        <f>I15/I8</f>
        <v>0.38535747657650832</v>
      </c>
      <c r="K15" s="2">
        <v>55898.710226607996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4723705.256686029</v>
      </c>
      <c r="H18" s="4">
        <f>G18/G5</f>
        <v>0.41156965849627769</v>
      </c>
      <c r="I18">
        <v>165269</v>
      </c>
      <c r="J18" s="4">
        <f>I18/I5</f>
        <v>0.37461862428201631</v>
      </c>
      <c r="K18" s="2">
        <v>1181938.603729429</v>
      </c>
    </row>
    <row r="19" spans="2:11">
      <c r="E19" s="6" t="s">
        <v>20</v>
      </c>
      <c r="F19" s="6"/>
      <c r="G19" s="2">
        <v>912119.50674245297</v>
      </c>
      <c r="H19" s="4">
        <f>G19/G5</f>
        <v>7.9471663344455032E-2</v>
      </c>
      <c r="I19">
        <v>24832</v>
      </c>
      <c r="J19" s="4">
        <f>I19/I5</f>
        <v>5.6287202549607181E-2</v>
      </c>
      <c r="K19" s="2">
        <v>366922.719590956</v>
      </c>
    </row>
    <row r="20" spans="2:11">
      <c r="E20" s="6" t="s">
        <v>21</v>
      </c>
      <c r="F20" s="6"/>
      <c r="G20" s="2">
        <v>5841467.4984566374</v>
      </c>
      <c r="H20" s="4">
        <f>1-H18-H19</f>
        <v>0.50895867815926732</v>
      </c>
      <c r="I20">
        <v>251032</v>
      </c>
      <c r="J20" s="4">
        <f>1-J18-J19</f>
        <v>0.56909417316837652</v>
      </c>
      <c r="K20" s="2">
        <v>2859594.4238774292</v>
      </c>
    </row>
    <row r="21" spans="2:11">
      <c r="F21" t="s">
        <v>22</v>
      </c>
    </row>
    <row r="22" spans="2:11">
      <c r="F22" t="s">
        <v>23</v>
      </c>
      <c r="G22" s="2">
        <v>297118.12953802198</v>
      </c>
      <c r="H22" s="4">
        <f>G22/G20</f>
        <v>5.08636108334974E-2</v>
      </c>
      <c r="I22">
        <v>19708</v>
      </c>
      <c r="J22" s="4">
        <f>I22/I20</f>
        <v>7.8507919309092067E-2</v>
      </c>
      <c r="K22" s="2">
        <v>493175.510418005</v>
      </c>
    </row>
    <row r="23" spans="2:11">
      <c r="F23" t="s">
        <v>24</v>
      </c>
      <c r="G23" s="2">
        <f>G20-G22</f>
        <v>5544349.3689186154</v>
      </c>
      <c r="H23" s="4">
        <f>1-H22</f>
        <v>0.94913638916650256</v>
      </c>
      <c r="I23">
        <f>I20-I22</f>
        <v>231324</v>
      </c>
      <c r="J23" s="4">
        <f>1-J22</f>
        <v>0.92149208069090793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5976645.56087144</v>
      </c>
      <c r="H26" s="4">
        <f>G26/G5</f>
        <v>0.52073654869966601</v>
      </c>
      <c r="I26">
        <v>214796</v>
      </c>
      <c r="J26" s="4">
        <f>I26/I5</f>
        <v>0.48688248867773126</v>
      </c>
      <c r="K26" s="2">
        <v>2804912.3842252381</v>
      </c>
    </row>
    <row r="27" spans="2:11">
      <c r="E27" s="6" t="s">
        <v>27</v>
      </c>
      <c r="F27" s="6"/>
      <c r="G27" s="2">
        <v>5469618.4320938261</v>
      </c>
      <c r="H27" s="4">
        <f>G27/G5</f>
        <v>0.47656000276806171</v>
      </c>
      <c r="I27">
        <v>225356</v>
      </c>
      <c r="J27" s="4">
        <f>I27/I5</f>
        <v>0.51081905677228068</v>
      </c>
      <c r="K27" s="2">
        <v>1585581.5141709831</v>
      </c>
    </row>
    <row r="28" spans="2:11">
      <c r="E28" s="6" t="s">
        <v>28</v>
      </c>
      <c r="F28" s="6"/>
      <c r="G28" s="2">
        <v>27382.635628288001</v>
      </c>
      <c r="H28" s="4">
        <f>G28/G5</f>
        <v>2.3858097366068524E-3</v>
      </c>
      <c r="I28">
        <v>823</v>
      </c>
      <c r="J28" s="4">
        <f>I28/I5</f>
        <v>1.8655109414596773E-3</v>
      </c>
      <c r="K28" s="2">
        <v>24828.957194541999</v>
      </c>
    </row>
    <row r="29" spans="2:11">
      <c r="E29" s="6" t="s">
        <v>29</v>
      </c>
      <c r="F29" s="6"/>
      <c r="G29" s="2">
        <v>3645.633291565</v>
      </c>
      <c r="H29" s="4">
        <f>G29/G5</f>
        <v>3.1763879566539964E-4</v>
      </c>
      <c r="I29">
        <v>186</v>
      </c>
      <c r="J29" s="4">
        <f>I29/I5</f>
        <v>4.2161000621081409E-4</v>
      </c>
      <c r="K29" s="2">
        <v>2793.9911656009999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Q3" sqref="Q3"/>
    </sheetView>
  </sheetViews>
  <sheetFormatPr defaultRowHeight="30" customHeight="1"/>
  <cols>
    <col min="5" max="5" width="32" customWidth="1"/>
  </cols>
  <sheetData>
    <row r="1" spans="1:5" ht="56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11864594.563136196</v>
      </c>
    </row>
    <row r="4" spans="1:5">
      <c r="A4" t="s">
        <v>32</v>
      </c>
      <c r="B4">
        <f>'NEWT - EU'!$G$8</f>
        <v>927157.33397220448</v>
      </c>
    </row>
    <row r="5" spans="1:5">
      <c r="A5" t="s">
        <v>33</v>
      </c>
      <c r="B5">
        <f>'NEWT - EU'!$G$9</f>
        <v>372423.606923763</v>
      </c>
    </row>
    <row r="6" spans="1:5">
      <c r="A6" t="s">
        <v>34</v>
      </c>
      <c r="B6">
        <f>'NEWT - EU'!$G$10</f>
        <v>817.35028773500005</v>
      </c>
    </row>
    <row r="15" spans="1:5">
      <c r="A15" t="s">
        <v>35</v>
      </c>
    </row>
    <row r="16" spans="1:5">
      <c r="A16" t="s">
        <v>31</v>
      </c>
      <c r="B16">
        <f>'NEWT - EU'!$I$7</f>
        <v>398250</v>
      </c>
    </row>
    <row r="17" spans="1:2">
      <c r="A17" t="s">
        <v>32</v>
      </c>
      <c r="B17">
        <f>'NEWT - EU'!$I$8</f>
        <v>43969</v>
      </c>
    </row>
    <row r="18" spans="1:2">
      <c r="A18" t="s">
        <v>33</v>
      </c>
      <c r="B18">
        <f>'NEWT - EU'!$I$9</f>
        <v>906706</v>
      </c>
    </row>
    <row r="19" spans="1:2">
      <c r="A19" t="s">
        <v>34</v>
      </c>
      <c r="B19">
        <f>'NEWT - EU'!$I$10</f>
        <v>4692</v>
      </c>
    </row>
    <row r="27" spans="1:2">
      <c r="A27" t="s">
        <v>18</v>
      </c>
    </row>
    <row r="28" spans="1:2">
      <c r="A28" t="s">
        <v>36</v>
      </c>
      <c r="B28">
        <f>'NEWT - EU'!$G$18</f>
        <v>6535437.5326784486</v>
      </c>
    </row>
    <row r="29" spans="1:2">
      <c r="A29" t="s">
        <v>37</v>
      </c>
      <c r="B29">
        <f>'NEWT - EU'!$G$19</f>
        <v>1014356.154394544</v>
      </c>
    </row>
    <row r="30" spans="1:2">
      <c r="A30" t="s">
        <v>38</v>
      </c>
      <c r="B30">
        <f>'NEWT - EU'!$G$22</f>
        <v>198832.402622027</v>
      </c>
    </row>
    <row r="31" spans="1:2">
      <c r="A31" t="s">
        <v>39</v>
      </c>
      <c r="B31">
        <f>'NEWT - EU'!$G$23</f>
        <v>5043125.8074133806</v>
      </c>
    </row>
    <row r="40" spans="1:2">
      <c r="A40" t="s">
        <v>40</v>
      </c>
    </row>
    <row r="41" spans="1:2">
      <c r="A41" t="s">
        <v>41</v>
      </c>
      <c r="B41">
        <f>'NEWT - EU'!$G$26</f>
        <v>5982530.6509023849</v>
      </c>
    </row>
    <row r="42" spans="1:2">
      <c r="A42" t="s">
        <v>42</v>
      </c>
      <c r="B42">
        <f>'NEWT - EU'!$G$27</f>
        <v>6800491.6188865853</v>
      </c>
    </row>
    <row r="43" spans="1:2">
      <c r="A43" t="s">
        <v>43</v>
      </c>
      <c r="B43">
        <f>'NEWT - EU'!$G$28</f>
        <v>8658.9888119740008</v>
      </c>
    </row>
    <row r="44" spans="1:2">
      <c r="A44" t="s">
        <v>44</v>
      </c>
      <c r="B44">
        <f>'NEWT - EU'!$G$29</f>
        <v>70.638507457000003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2023-09-06T12:21:20Z</dcterms:created>
  <dcterms:modified xsi:type="dcterms:W3CDTF">2023-09-06T12:21:20Z</dcterms:modified>
</cp:coreProperties>
</file>