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1137632-5B71-4561-9C8C-3C6A7D6F5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J9" i="2" s="1"/>
  <c r="H10" i="2"/>
  <c r="K8" i="2"/>
  <c r="I8" i="2"/>
  <c r="J15" i="2" s="1"/>
  <c r="H8" i="2"/>
  <c r="G8" i="2"/>
  <c r="B4" i="3" s="1"/>
  <c r="J7" i="2"/>
  <c r="J8" i="2" s="1"/>
  <c r="H7" i="2"/>
  <c r="J5" i="2"/>
  <c r="H5" i="2"/>
  <c r="H9" i="2" s="1"/>
  <c r="B17" i="3" l="1"/>
  <c r="H1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<sst xmlns="http://schemas.openxmlformats.org/spreadsheetml/2006/main" count="83" uniqueCount="46">
  <si>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</si>
  <si>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</si>
  <si>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</si>
  <si>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</si>
  <si>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</si>
  <si>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</si>
  <si>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</si>
  <si>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</si>
  <si>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</si>
  <si>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</si>
  <si>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</si>
  <si>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</si>
  <si>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</si>
  <si>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</si>
  <si>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</si>
  <si>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</si>
  <si>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</si>
  <si>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</si>
  <si>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</si>
  <si>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</si>
  <si>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</si>
  <si>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</si>
  <si>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</si>
  <si>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</si>
  <si>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</si>
  <si>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</si>
  <si>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</si>
  <si>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</si>
  <si>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</si>
  <si>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</si>
  <si>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</si>
  <si>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</si>
  <si>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</si>
  <si>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</si>
  <si>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</si>
  <si>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</si>
  <si>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</si>
  <si>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</si>
  <si>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</si>
  <si>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</si>
  <si>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</si>
  <si>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</si>
  <si>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</si>
  <si>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</si>
  <si>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</si>
  <si>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10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</si>
</sst>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11602025.942397565</c:v>
                </c:pt>
                <c:pt idx="1">
                  <c:v>956951.66402924992</c:v>
                </c:pt>
                <c:pt idx="2">
                  <c:v>334641.55949725001</c:v>
                </c:pt>
                <c:pt idx="3">
                  <c:v>329.99159998300001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9E-4F71-B506-049F63EC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415274</c:v>
                </c:pt>
                <c:pt idx="1">
                  <c:v>44089</c:v>
                </c:pt>
                <c:pt idx="2">
                  <c:v>881029</c:v>
                </c:pt>
                <c:pt idx="3">
                  <c:v>3272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B4-48E8-8930-54C7CE87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6809160.836725926</c:v>
                </c:pt>
                <c:pt idx="1">
                  <c:v>906744.30413845903</c:v>
                </c:pt>
                <c:pt idx="2">
                  <c:v>125035.928628318</c:v>
                </c:pt>
                <c:pt idx="3">
                  <c:v>4718036.5369341113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38-4A94-8143-F5B87A8E0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6151755.2619395601</c:v>
                </c:pt>
                <c:pt idx="1">
                  <c:v>6398520.4532932583</c:v>
                </c:pt>
                <c:pt idx="2">
                  <c:v>7459.6712481799996</c:v>
                </c:pt>
                <c:pt idx="3">
                  <c:v>1242.2199458160001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85-4E01-A415-F5FA3809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12893949.157524047</v>
      </c>
      <c r="H4" s="5"/>
      <c r="I4" s="1">
        <v>1343664</v>
      </c>
      <c r="J4" s="5"/>
      <c r="K4" s="3">
        <v>19759910.357521523</v>
      </c>
    </row>
    <row r="5" spans="1:11">
      <c r="E5" s="6" t="s">
        <v>7</v>
      </c>
      <c r="F5" s="6"/>
      <c r="G5" s="2">
        <v>12558977.606426815</v>
      </c>
      <c r="H5" s="4">
        <f>G5/G4</f>
        <v>0.97402102745986352</v>
      </c>
      <c r="I5">
        <v>459363</v>
      </c>
      <c r="J5" s="4">
        <f>I5/I4</f>
        <v>0.34187341478226702</v>
      </c>
      <c r="K5" s="2">
        <v>19683991.608419523</v>
      </c>
    </row>
    <row r="6" spans="1:11">
      <c r="F6" t="s">
        <v>8</v>
      </c>
    </row>
    <row r="7" spans="1:11">
      <c r="F7" t="s">
        <v>9</v>
      </c>
      <c r="G7" s="2">
        <v>11602025.942397565</v>
      </c>
      <c r="H7" s="4">
        <f>G7/G5</f>
        <v>0.9238033784263181</v>
      </c>
      <c r="I7">
        <v>415274</v>
      </c>
      <c r="J7" s="4">
        <f>I7/I5</f>
        <v>0.9040214383831523</v>
      </c>
      <c r="K7" s="2">
        <v>19542406.26212395</v>
      </c>
    </row>
    <row r="8" spans="1:11">
      <c r="F8" t="s">
        <v>10</v>
      </c>
      <c r="G8" s="2">
        <f>G5-G7</f>
        <v>956951.66402924992</v>
      </c>
      <c r="H8" s="4">
        <f>1-H7</f>
        <v>7.61966215736819E-2</v>
      </c>
      <c r="I8">
        <f>I5-I7</f>
        <v>44089</v>
      </c>
      <c r="J8" s="4">
        <f>1-J7</f>
        <v>9.5978561616847702E-2</v>
      </c>
      <c r="K8" s="2">
        <f>K5-K7</f>
        <v>141585.34629557282</v>
      </c>
    </row>
    <row r="9" spans="1:11">
      <c r="E9" s="6" t="s">
        <v>11</v>
      </c>
      <c r="F9" s="6"/>
      <c r="G9" s="2">
        <v>334641.55949725001</v>
      </c>
      <c r="H9" s="4">
        <f>1-H5-H10</f>
        <v>2.595337979147961E-2</v>
      </c>
      <c r="I9">
        <v>881029</v>
      </c>
      <c r="J9" s="4">
        <f>1-J5-J10</f>
        <v>0.6556914526250609</v>
      </c>
      <c r="K9" s="2">
        <v>75665.649032211993</v>
      </c>
    </row>
    <row r="10" spans="1:11">
      <c r="E10" s="6" t="s">
        <v>12</v>
      </c>
      <c r="F10" s="6"/>
      <c r="G10" s="2">
        <v>329.99159998300001</v>
      </c>
      <c r="H10" s="4">
        <f>G10/G4</f>
        <v>2.5592748656872046E-5</v>
      </c>
      <c r="I10">
        <v>3272</v>
      </c>
      <c r="J10" s="4">
        <f>I10/I4</f>
        <v>2.4351325926719775E-3</v>
      </c>
      <c r="K10" s="2">
        <v>253.10006978800001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7513930.6695987741</v>
      </c>
      <c r="H13" s="5">
        <f>G13/G5</f>
        <v>0.59829158909827695</v>
      </c>
      <c r="I13" s="1">
        <f>I14+I15</f>
        <v>301603</v>
      </c>
      <c r="J13" s="5">
        <f>I13/I5</f>
        <v>0.65656789946077498</v>
      </c>
      <c r="K13" s="3">
        <f>K14+K15</f>
        <v>365676.370169595</v>
      </c>
    </row>
    <row r="14" spans="1:11">
      <c r="E14" s="6" t="s">
        <v>15</v>
      </c>
      <c r="F14" s="6"/>
      <c r="G14" s="2">
        <v>6886931.4291362017</v>
      </c>
      <c r="H14" s="4">
        <f>G14/G7</f>
        <v>0.59359731337689237</v>
      </c>
      <c r="I14">
        <v>273332</v>
      </c>
      <c r="J14" s="4">
        <f>I14/I7</f>
        <v>0.65819675684006218</v>
      </c>
      <c r="K14" s="2">
        <v>388413.09376715502</v>
      </c>
    </row>
    <row r="15" spans="1:11">
      <c r="E15" s="6" t="s">
        <v>16</v>
      </c>
      <c r="F15" s="6"/>
      <c r="G15" s="2">
        <v>626999.24046257196</v>
      </c>
      <c r="H15" s="4">
        <f>G15/G8</f>
        <v>0.65520471308089734</v>
      </c>
      <c r="I15">
        <v>28271</v>
      </c>
      <c r="J15" s="4">
        <f>I15/I8</f>
        <v>0.64122570255619316</v>
      </c>
      <c r="K15" s="2">
        <v>-22736.723597560002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6809160.836725926</v>
      </c>
      <c r="H18" s="4">
        <f>G18/G5</f>
        <v>0.54217477330650465</v>
      </c>
      <c r="I18">
        <v>282712</v>
      </c>
      <c r="J18" s="4">
        <f>I18/I5</f>
        <v>0.61544355988619026</v>
      </c>
      <c r="K18" s="2">
        <v>189538.83307398201</v>
      </c>
    </row>
    <row r="19" spans="2:11">
      <c r="E19" s="6" t="s">
        <v>20</v>
      </c>
      <c r="F19" s="6"/>
      <c r="G19" s="2">
        <v>906744.30413845903</v>
      </c>
      <c r="H19" s="4">
        <f>G19/G5</f>
        <v>7.2198894890492527E-2</v>
      </c>
      <c r="I19">
        <v>20619</v>
      </c>
      <c r="J19" s="4">
        <f>I19/I5</f>
        <v>4.4886070493270029E-2</v>
      </c>
      <c r="K19" s="2">
        <v>178224.81239706199</v>
      </c>
    </row>
    <row r="20" spans="2:11">
      <c r="E20" s="6" t="s">
        <v>21</v>
      </c>
      <c r="F20" s="6"/>
      <c r="G20" s="2">
        <v>4843072.4655624293</v>
      </c>
      <c r="H20" s="4">
        <f>1-H18-H19</f>
        <v>0.38562633180300282</v>
      </c>
      <c r="I20">
        <v>156032</v>
      </c>
      <c r="J20" s="4">
        <f>1-J18-J19</f>
        <v>0.3396703696205397</v>
      </c>
      <c r="K20" s="2">
        <v>19316227.962948479</v>
      </c>
    </row>
    <row r="21" spans="2:11">
      <c r="F21" t="s">
        <v>22</v>
      </c>
    </row>
    <row r="22" spans="2:11">
      <c r="F22" t="s">
        <v>23</v>
      </c>
      <c r="G22" s="2">
        <v>125035.928628318</v>
      </c>
      <c r="H22" s="4">
        <f>G22/G20</f>
        <v>2.581748043569641E-2</v>
      </c>
      <c r="I22">
        <v>8296</v>
      </c>
      <c r="J22" s="4">
        <f>I22/I20</f>
        <v>5.3168580803937653E-2</v>
      </c>
      <c r="K22" s="2">
        <v>29025.325173156001</v>
      </c>
    </row>
    <row r="23" spans="2:11">
      <c r="F23" t="s">
        <v>24</v>
      </c>
      <c r="G23" s="2">
        <f>G20-G22</f>
        <v>4718036.5369341113</v>
      </c>
      <c r="H23" s="4">
        <f>1-H22</f>
        <v>0.97418251956430357</v>
      </c>
      <c r="I23">
        <f>I20-I22</f>
        <v>147736</v>
      </c>
      <c r="J23" s="4">
        <f>1-J22</f>
        <v>0.9468314191960624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6151755.2619395601</v>
      </c>
      <c r="H26" s="4">
        <f>G26/G5</f>
        <v>0.48982930416179082</v>
      </c>
      <c r="I26">
        <v>245518</v>
      </c>
      <c r="J26" s="4">
        <f>I26/I5</f>
        <v>0.53447491417462878</v>
      </c>
      <c r="K26" s="2">
        <v>374984.72647660697</v>
      </c>
    </row>
    <row r="27" spans="2:11">
      <c r="E27" s="6" t="s">
        <v>27</v>
      </c>
      <c r="F27" s="6"/>
      <c r="G27" s="2">
        <v>6398520.4532932583</v>
      </c>
      <c r="H27" s="4">
        <f>G27/G5</f>
        <v>0.50947781370506939</v>
      </c>
      <c r="I27">
        <v>213548</v>
      </c>
      <c r="J27" s="4">
        <f>I27/I5</f>
        <v>0.46487853832372222</v>
      </c>
      <c r="K27" s="2">
        <v>19308416.204926617</v>
      </c>
    </row>
    <row r="28" spans="2:11">
      <c r="E28" s="6" t="s">
        <v>28</v>
      </c>
      <c r="F28" s="6"/>
      <c r="G28" s="2">
        <v>7459.6712481799996</v>
      </c>
      <c r="H28" s="4">
        <f>G28/G5</f>
        <v>5.9397121978803889E-4</v>
      </c>
      <c r="I28">
        <v>232</v>
      </c>
      <c r="J28" s="4">
        <f>I28/I5</f>
        <v>5.0504720667533083E-4</v>
      </c>
      <c r="K28" s="2">
        <v>590.67701630399995</v>
      </c>
    </row>
    <row r="29" spans="2:11">
      <c r="E29" s="6" t="s">
        <v>29</v>
      </c>
      <c r="F29" s="6"/>
      <c r="G29" s="2">
        <v>1242.2199458160001</v>
      </c>
      <c r="H29" s="4">
        <f>G29/G5</f>
        <v>9.8910913351761844E-5</v>
      </c>
      <c r="I29">
        <v>65</v>
      </c>
      <c r="J29" s="4">
        <f>I29/I5</f>
        <v>1.4150029497369182E-4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13185237.373040019</v>
      </c>
      <c r="H4" s="5"/>
      <c r="I4" s="1">
        <v>2582296</v>
      </c>
      <c r="J4" s="5"/>
      <c r="K4" s="3">
        <v>167372486.85852259</v>
      </c>
    </row>
    <row r="5" spans="1:11">
      <c r="E5" s="6" t="s">
        <v>7</v>
      </c>
      <c r="F5" s="6"/>
      <c r="G5" s="2">
        <v>11287560.644211313</v>
      </c>
      <c r="H5" s="4">
        <f>G5/G4</f>
        <v>0.85607564921744195</v>
      </c>
      <c r="I5">
        <v>459197</v>
      </c>
      <c r="J5" s="4">
        <f>I5/I4</f>
        <v>0.17782508279453635</v>
      </c>
      <c r="K5" s="2">
        <v>5444985.4670103658</v>
      </c>
    </row>
    <row r="6" spans="1:11">
      <c r="F6" t="s">
        <v>8</v>
      </c>
    </row>
    <row r="7" spans="1:11">
      <c r="F7" t="s">
        <v>9</v>
      </c>
      <c r="G7" s="2">
        <v>10299128.681175428</v>
      </c>
      <c r="H7" s="4">
        <f>G7/G5</f>
        <v>0.91243174728431775</v>
      </c>
      <c r="I7">
        <v>419498</v>
      </c>
      <c r="J7" s="4">
        <f>I7/I5</f>
        <v>0.91354690906081704</v>
      </c>
      <c r="K7" s="2">
        <v>5071553.4031088874</v>
      </c>
    </row>
    <row r="8" spans="1:11">
      <c r="F8" t="s">
        <v>10</v>
      </c>
      <c r="G8" s="2">
        <f>G5-G7</f>
        <v>988431.96303588524</v>
      </c>
      <c r="H8" s="4">
        <f>1-H7</f>
        <v>8.7568252715682249E-2</v>
      </c>
      <c r="I8">
        <f>I5-I7</f>
        <v>39699</v>
      </c>
      <c r="J8" s="4">
        <f>1-J7</f>
        <v>8.6453090939182964E-2</v>
      </c>
      <c r="K8" s="2">
        <f>K5-K7</f>
        <v>373432.06390147842</v>
      </c>
    </row>
    <row r="9" spans="1:11">
      <c r="E9" s="6" t="s">
        <v>11</v>
      </c>
      <c r="F9" s="6"/>
      <c r="G9" s="2">
        <v>1656290.833791506</v>
      </c>
      <c r="H9" s="4">
        <f>1-H5-H10</f>
        <v>0.1256170660361518</v>
      </c>
      <c r="I9">
        <v>1662536</v>
      </c>
      <c r="J9" s="4">
        <f>1-J5-J10</f>
        <v>0.64382084780366</v>
      </c>
      <c r="K9" s="2">
        <v>161360092.14790943</v>
      </c>
    </row>
    <row r="10" spans="1:11">
      <c r="E10" s="6" t="s">
        <v>12</v>
      </c>
      <c r="F10" s="6"/>
      <c r="G10" s="2">
        <v>241385.895037201</v>
      </c>
      <c r="H10" s="4">
        <f>G10/G4</f>
        <v>1.8307284746406239E-2</v>
      </c>
      <c r="I10">
        <v>460563</v>
      </c>
      <c r="J10" s="4">
        <f>I10/I4</f>
        <v>0.17835406940180368</v>
      </c>
      <c r="K10" s="2">
        <v>567409.24360279005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5479114.1735111792</v>
      </c>
      <c r="H13" s="5">
        <f>G13/G5</f>
        <v>0.48541171526915122</v>
      </c>
      <c r="I13" s="1">
        <f>I14+I15</f>
        <v>183768</v>
      </c>
      <c r="J13" s="5">
        <f>I13/I5</f>
        <v>0.40019425214014898</v>
      </c>
      <c r="K13" s="3">
        <f>K14+K15</f>
        <v>1645681.5244374219</v>
      </c>
    </row>
    <row r="14" spans="1:11">
      <c r="E14" s="6" t="s">
        <v>15</v>
      </c>
      <c r="F14" s="6"/>
      <c r="G14" s="2">
        <v>5085529.1913168514</v>
      </c>
      <c r="H14" s="4">
        <f>G14/G7</f>
        <v>0.49378246925024788</v>
      </c>
      <c r="I14">
        <v>167285</v>
      </c>
      <c r="J14" s="4">
        <f>I14/I7</f>
        <v>0.3987742492216888</v>
      </c>
      <c r="K14" s="2">
        <v>1573519.27590635</v>
      </c>
    </row>
    <row r="15" spans="1:11">
      <c r="E15" s="6" t="s">
        <v>16</v>
      </c>
      <c r="F15" s="6"/>
      <c r="G15" s="2">
        <v>393584.98219432798</v>
      </c>
      <c r="H15" s="4">
        <f>G15/G8</f>
        <v>0.3981912735657242</v>
      </c>
      <c r="I15">
        <v>16483</v>
      </c>
      <c r="J15" s="4">
        <f>I15/I8</f>
        <v>0.41519937529912593</v>
      </c>
      <c r="K15" s="2">
        <v>72162.248531071993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4821453.5369236758</v>
      </c>
      <c r="H18" s="4">
        <f>G18/G5</f>
        <v>0.42714752007966389</v>
      </c>
      <c r="I18">
        <v>180898</v>
      </c>
      <c r="J18" s="4">
        <f>I18/I5</f>
        <v>0.39394421130800072</v>
      </c>
      <c r="K18" s="2">
        <v>1460836.900794331</v>
      </c>
    </row>
    <row r="19" spans="2:11">
      <c r="E19" s="6" t="s">
        <v>20</v>
      </c>
      <c r="F19" s="6"/>
      <c r="G19" s="2">
        <v>733716.07693251199</v>
      </c>
      <c r="H19" s="4">
        <f>G19/G5</f>
        <v>6.5002182496249908E-2</v>
      </c>
      <c r="I19">
        <v>24590</v>
      </c>
      <c r="J19" s="4">
        <f>I19/I5</f>
        <v>5.3550001415514477E-2</v>
      </c>
      <c r="K19" s="2">
        <v>446360.16348890902</v>
      </c>
    </row>
    <row r="20" spans="2:11">
      <c r="E20" s="6" t="s">
        <v>21</v>
      </c>
      <c r="F20" s="6"/>
      <c r="G20" s="2">
        <v>5732391.0303551229</v>
      </c>
      <c r="H20" s="4">
        <f>1-H18-H19</f>
        <v>0.50785029742408616</v>
      </c>
      <c r="I20">
        <v>253676</v>
      </c>
      <c r="J20" s="4">
        <f>1-J18-J19</f>
        <v>0.55250578727648481</v>
      </c>
      <c r="K20" s="2">
        <v>3528109.3366026659</v>
      </c>
    </row>
    <row r="21" spans="2:11">
      <c r="F21" t="s">
        <v>22</v>
      </c>
    </row>
    <row r="22" spans="2:11">
      <c r="F22" t="s">
        <v>23</v>
      </c>
      <c r="G22" s="2">
        <v>344424.71249341598</v>
      </c>
      <c r="H22" s="4">
        <f>G22/G20</f>
        <v>6.0083952868804691E-2</v>
      </c>
      <c r="I22">
        <v>23705</v>
      </c>
      <c r="J22" s="4">
        <f>I22/I20</f>
        <v>9.3445970450495908E-2</v>
      </c>
      <c r="K22" s="2">
        <v>829641.64011554199</v>
      </c>
    </row>
    <row r="23" spans="2:11">
      <c r="F23" t="s">
        <v>24</v>
      </c>
      <c r="G23" s="2">
        <f>G20-G22</f>
        <v>5387966.3178617069</v>
      </c>
      <c r="H23" s="4">
        <f>1-H22</f>
        <v>0.93991604713119536</v>
      </c>
      <c r="I23">
        <f>I20-I22</f>
        <v>229971</v>
      </c>
      <c r="J23" s="4">
        <f>1-J22</f>
        <v>0.90655402954950404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5943938.0300436039</v>
      </c>
      <c r="H26" s="4">
        <f>G26/G5</f>
        <v>0.52659190213005669</v>
      </c>
      <c r="I26">
        <v>230412</v>
      </c>
      <c r="J26" s="4">
        <f>I26/I5</f>
        <v>0.50177157080730062</v>
      </c>
      <c r="K26" s="2">
        <v>3661664.5347637101</v>
      </c>
    </row>
    <row r="27" spans="2:11">
      <c r="E27" s="6" t="s">
        <v>27</v>
      </c>
      <c r="F27" s="6"/>
      <c r="G27" s="2">
        <v>5312424.4332631472</v>
      </c>
      <c r="H27" s="4">
        <f>G27/G5</f>
        <v>0.47064415427859152</v>
      </c>
      <c r="I27">
        <v>227738</v>
      </c>
      <c r="J27" s="4">
        <f>I27/I5</f>
        <v>0.49594836203198189</v>
      </c>
      <c r="K27" s="2">
        <v>1777165.094143616</v>
      </c>
    </row>
    <row r="28" spans="2:11">
      <c r="E28" s="6" t="s">
        <v>28</v>
      </c>
      <c r="F28" s="6"/>
      <c r="G28" s="2">
        <v>26599.725359570999</v>
      </c>
      <c r="H28" s="4">
        <f>G28/G5</f>
        <v>2.3565521548902899E-3</v>
      </c>
      <c r="I28">
        <v>801</v>
      </c>
      <c r="J28" s="4">
        <f>I28/I5</f>
        <v>1.7443493751048025E-3</v>
      </c>
      <c r="K28" s="2">
        <v>3381.99786967</v>
      </c>
    </row>
    <row r="29" spans="2:11">
      <c r="E29" s="6" t="s">
        <v>29</v>
      </c>
      <c r="F29" s="6"/>
      <c r="G29" s="2">
        <v>4598.4555449890004</v>
      </c>
      <c r="H29" s="4">
        <f>G29/G5</f>
        <v>4.0739143646127489E-4</v>
      </c>
      <c r="I29">
        <v>241</v>
      </c>
      <c r="J29" s="4">
        <f>I29/I5</f>
        <v>5.2482921273440375E-4</v>
      </c>
      <c r="K29" s="2">
        <v>2773.8402333700001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H2" sqref="H2"/>
    </sheetView>
  </sheetViews>
  <sheetFormatPr defaultRowHeight="30" customHeight="1"/>
  <cols>
    <col min="5" max="5" width="47.140625" customWidth="1"/>
  </cols>
  <sheetData>
    <row r="1" spans="1:5" ht="40.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11602025.942397565</v>
      </c>
    </row>
    <row r="4" spans="1:5">
      <c r="A4" t="s">
        <v>32</v>
      </c>
      <c r="B4">
        <f>'NEWT - EU'!$G$8</f>
        <v>956951.66402924992</v>
      </c>
    </row>
    <row r="5" spans="1:5">
      <c r="A5" t="s">
        <v>33</v>
      </c>
      <c r="B5">
        <f>'NEWT - EU'!$G$9</f>
        <v>334641.55949725001</v>
      </c>
    </row>
    <row r="6" spans="1:5">
      <c r="A6" t="s">
        <v>34</v>
      </c>
      <c r="B6">
        <f>'NEWT - EU'!$G$10</f>
        <v>329.99159998300001</v>
      </c>
    </row>
    <row r="15" spans="1:5">
      <c r="A15" t="s">
        <v>35</v>
      </c>
    </row>
    <row r="16" spans="1:5">
      <c r="A16" t="s">
        <v>31</v>
      </c>
      <c r="B16">
        <f>'NEWT - EU'!$I$7</f>
        <v>415274</v>
      </c>
    </row>
    <row r="17" spans="1:2">
      <c r="A17" t="s">
        <v>32</v>
      </c>
      <c r="B17">
        <f>'NEWT - EU'!$I$8</f>
        <v>44089</v>
      </c>
    </row>
    <row r="18" spans="1:2">
      <c r="A18" t="s">
        <v>33</v>
      </c>
      <c r="B18">
        <f>'NEWT - EU'!$I$9</f>
        <v>881029</v>
      </c>
    </row>
    <row r="19" spans="1:2">
      <c r="A19" t="s">
        <v>34</v>
      </c>
      <c r="B19">
        <f>'NEWT - EU'!$I$10</f>
        <v>3272</v>
      </c>
    </row>
    <row r="27" spans="1:2">
      <c r="A27" t="s">
        <v>18</v>
      </c>
    </row>
    <row r="28" spans="1:2">
      <c r="A28" t="s">
        <v>36</v>
      </c>
      <c r="B28">
        <f>'NEWT - EU'!$G$18</f>
        <v>6809160.836725926</v>
      </c>
    </row>
    <row r="29" spans="1:2">
      <c r="A29" t="s">
        <v>37</v>
      </c>
      <c r="B29">
        <f>'NEWT - EU'!$G$19</f>
        <v>906744.30413845903</v>
      </c>
    </row>
    <row r="30" spans="1:2">
      <c r="A30" t="s">
        <v>38</v>
      </c>
      <c r="B30">
        <f>'NEWT - EU'!$G$22</f>
        <v>125035.928628318</v>
      </c>
    </row>
    <row r="31" spans="1:2">
      <c r="A31" t="s">
        <v>39</v>
      </c>
      <c r="B31">
        <f>'NEWT - EU'!$G$23</f>
        <v>4718036.5369341113</v>
      </c>
    </row>
    <row r="40" spans="1:2">
      <c r="A40" t="s">
        <v>40</v>
      </c>
    </row>
    <row r="41" spans="1:2">
      <c r="A41" t="s">
        <v>41</v>
      </c>
      <c r="B41">
        <f>'NEWT - EU'!$G$26</f>
        <v>6151755.2619395601</v>
      </c>
    </row>
    <row r="42" spans="1:2">
      <c r="A42" t="s">
        <v>42</v>
      </c>
      <c r="B42">
        <f>'NEWT - EU'!$G$27</f>
        <v>6398520.4532932583</v>
      </c>
    </row>
    <row r="43" spans="1:2">
      <c r="A43" t="s">
        <v>43</v>
      </c>
      <c r="B43">
        <f>'NEWT - EU'!$G$28</f>
        <v>7459.6712481799996</v>
      </c>
    </row>
    <row r="44" spans="1:2">
      <c r="A44" t="s">
        <v>44</v>
      </c>
      <c r="B44">
        <f>'NEWT - EU'!$G$29</f>
        <v>1242.2199458160001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2023-04-18T09:04:15Z</dcterms:created>
  <dcterms:modified xsi:type="dcterms:W3CDTF">2023-04-18T09:04:15Z</dcterms:modified>
</cp:coreProperties>
</file>