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53601FB9-C770-4010-B496-286A3D50DAF7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H20" i="5"/>
  <c r="J19" i="5"/>
  <c r="H19" i="5"/>
  <c r="J18" i="5"/>
  <c r="J20" i="5" s="1"/>
  <c r="H18" i="5"/>
  <c r="H15" i="5"/>
  <c r="J14" i="5"/>
  <c r="H14" i="5"/>
  <c r="K13" i="5"/>
  <c r="J13" i="5"/>
  <c r="I13" i="5"/>
  <c r="H13" i="5"/>
  <c r="G13" i="5"/>
  <c r="J10" i="5"/>
  <c r="J9" i="5" s="1"/>
  <c r="H10" i="5"/>
  <c r="H9" i="5"/>
  <c r="K8" i="5"/>
  <c r="J8" i="5"/>
  <c r="I8" i="5"/>
  <c r="J15" i="5" s="1"/>
  <c r="G8" i="5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19" i="2"/>
  <c r="J20" i="2" s="1"/>
  <c r="H19" i="2"/>
  <c r="H20" i="2" s="1"/>
  <c r="J18" i="2"/>
  <c r="H18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<sst xmlns="http://schemas.openxmlformats.org/spreadsheetml/2006/main" count="83" uniqueCount="46">
  <si>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01 September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</si>
  <si>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</si>
  <si>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</si>
  <si>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</si>
  <si>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</si>
  <si>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</si>
  <si>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</si>
  <si>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</si>
  <si>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</si>
  <si>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</si>
  <si>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</si>
  <si>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</si>
  <si>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</si>
  <si>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</si>
  <si>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</si>
  <si>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</si>
  <si>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</si>
  <si>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</si>
  <si>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</si>
  <si>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</si>
  <si>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</si>
  <si>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</si>
  <si>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</si>
  <si>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</si>
  <si>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</si>
  <si>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</si>
  <si>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</si>
  <si>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</si>
  <si>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</si>
  <si>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</si>
  <si>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</si>
  <si>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</si>
  <si>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</si>
  <si>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</si>
  <si>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</si>
  <si>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</si>
  <si>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</si>
  <si>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</si>
  <si>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</si>
  <si>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</si>
  <si>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</si>
  <si>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</si>
  <si>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</si>
  <si>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</si>
  <si>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</si>
  <si>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4"/>
        <rFont val="Calibri"/>
        <family val="2"/>
      </rPr>
      <t>SFTR Public Data</t>
    </r>
    <r>
      <rPr>
        <sz val="11"/>
        <rFont val="Calibri"/>
      </rPr>
      <t xml:space="preserve">
for week ending 01 September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</si>
</sst>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4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12127570.397468483</c:v>
                </c:pt>
                <c:pt idx="1">
                  <c:v>1037472.1882609744</c:v>
                </c:pt>
                <c:pt idx="2">
                  <c:v>386364.14162214199</c:v>
                </c:pt>
                <c:pt idx="3">
                  <c:v>180.14123859099999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9DE-4299-BC20-59E257C8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392294</c:v>
                </c:pt>
                <c:pt idx="1">
                  <c:v>44631</c:v>
                </c:pt>
                <c:pt idx="2">
                  <c:v>877299</c:v>
                </c:pt>
                <c:pt idx="3">
                  <c:v>2397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FB-4FFF-85F8-FDADF69D9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6562824.6157996422</c:v>
                </c:pt>
                <c:pt idx="1">
                  <c:v>1040121.066588809</c:v>
                </c:pt>
                <c:pt idx="2">
                  <c:v>162336.99879614299</c:v>
                </c:pt>
                <c:pt idx="3">
                  <c:v>5399759.9045448648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CE0-4DBB-8C27-49A8A6B04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6055472.6446447559</c:v>
                </c:pt>
                <c:pt idx="1">
                  <c:v>7099691.632786463</c:v>
                </c:pt>
                <c:pt idx="2">
                  <c:v>9058.2711292740005</c:v>
                </c:pt>
                <c:pt idx="3">
                  <c:v>820.03716896499998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0A-4A2B-AA1C-94BA05487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13551586.868590193</v>
      </c>
      <c r="H4" s="5"/>
      <c r="I4" s="1">
        <v>1316621</v>
      </c>
      <c r="J4" s="5"/>
      <c r="K4" s="3">
        <v>1623755.687148378</v>
      </c>
    </row>
    <row r="5" spans="1:11">
      <c r="E5" s="6" t="s">
        <v>7</v>
      </c>
      <c r="F5" s="6"/>
      <c r="G5" s="2">
        <v>13165042.585729457</v>
      </c>
      <c r="H5" s="4">
        <f>G5/G4</f>
        <v>0.97147608714691069</v>
      </c>
      <c r="I5">
        <v>436925</v>
      </c>
      <c r="J5" s="4">
        <f>I5/I4</f>
        <v>0.33185328199990732</v>
      </c>
      <c r="K5" s="2">
        <v>1533885.1891033631</v>
      </c>
    </row>
    <row r="6" spans="1:11">
      <c r="F6" t="s">
        <v>8</v>
      </c>
    </row>
    <row r="7" spans="1:11">
      <c r="F7" t="s">
        <v>9</v>
      </c>
      <c r="G7" s="2">
        <v>12127570.397468483</v>
      </c>
      <c r="H7" s="4">
        <f>G7/G5</f>
        <v>0.92119492348732956</v>
      </c>
      <c r="I7">
        <v>392294</v>
      </c>
      <c r="J7" s="4">
        <f>I7/I5</f>
        <v>0.89785203410196257</v>
      </c>
      <c r="K7" s="2">
        <v>1387216.365259784</v>
      </c>
    </row>
    <row r="8" spans="1:11">
      <c r="F8" t="s">
        <v>10</v>
      </c>
      <c r="G8" s="2">
        <f>G5-G7</f>
        <v>1037472.1882609744</v>
      </c>
      <c r="H8" s="4">
        <f>1-H7</f>
        <v>7.8805076512670436E-2</v>
      </c>
      <c r="I8">
        <f>I5-I7</f>
        <v>44631</v>
      </c>
      <c r="J8" s="4">
        <f>1-J7</f>
        <v>0.10214796589803743</v>
      </c>
      <c r="K8" s="2">
        <f>K5-K7</f>
        <v>146668.82384357904</v>
      </c>
    </row>
    <row r="9" spans="1:11">
      <c r="E9" s="6" t="s">
        <v>11</v>
      </c>
      <c r="F9" s="6"/>
      <c r="G9" s="2">
        <v>386364.14162214199</v>
      </c>
      <c r="H9" s="4">
        <f>1-H5-H10</f>
        <v>2.8510619853506464E-2</v>
      </c>
      <c r="I9">
        <v>877299</v>
      </c>
      <c r="J9" s="4">
        <f>1-J5-J10</f>
        <v>0.66632614852717675</v>
      </c>
      <c r="K9" s="2">
        <v>89725.819522424994</v>
      </c>
    </row>
    <row r="10" spans="1:11">
      <c r="E10" s="6" t="s">
        <v>12</v>
      </c>
      <c r="F10" s="6"/>
      <c r="G10" s="2">
        <v>180.14123859099999</v>
      </c>
      <c r="H10" s="4">
        <f>G10/G4</f>
        <v>1.3292999582840778E-5</v>
      </c>
      <c r="I10">
        <v>2397</v>
      </c>
      <c r="J10" s="4">
        <f>I10/I4</f>
        <v>1.8205694729158961E-3</v>
      </c>
      <c r="K10" s="2">
        <v>144.67852259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7141820.9995063525</v>
      </c>
      <c r="H13" s="5">
        <f>G13/G5</f>
        <v>0.5424836990081513</v>
      </c>
      <c r="I13" s="1">
        <f>I14+I15</f>
        <v>263943</v>
      </c>
      <c r="J13" s="5">
        <f>I13/I5</f>
        <v>0.60409223550952684</v>
      </c>
      <c r="K13" s="3">
        <f>K14+K15</f>
        <v>381879.82277888298</v>
      </c>
    </row>
    <row r="14" spans="1:11">
      <c r="E14" s="6" t="s">
        <v>15</v>
      </c>
      <c r="F14" s="6"/>
      <c r="G14" s="2">
        <v>6595908.7101171296</v>
      </c>
      <c r="H14" s="4">
        <f>G14/G7</f>
        <v>0.54387717357583543</v>
      </c>
      <c r="I14">
        <v>237529</v>
      </c>
      <c r="J14" s="4">
        <f>I14/I7</f>
        <v>0.60548721112227055</v>
      </c>
      <c r="K14" s="2">
        <v>389917.19533994899</v>
      </c>
    </row>
    <row r="15" spans="1:11">
      <c r="E15" s="6" t="s">
        <v>16</v>
      </c>
      <c r="F15" s="6"/>
      <c r="G15" s="2">
        <v>545912.28938922298</v>
      </c>
      <c r="H15" s="4">
        <f>G15/G8</f>
        <v>0.52619462532705474</v>
      </c>
      <c r="I15">
        <v>26414</v>
      </c>
      <c r="J15" s="4">
        <f>I15/I8</f>
        <v>0.59183079025789254</v>
      </c>
      <c r="K15" s="2">
        <v>-8037.3725610660003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6562824.6157996422</v>
      </c>
      <c r="H18" s="4">
        <f>G18/G5</f>
        <v>0.49850386529805552</v>
      </c>
      <c r="I18">
        <v>252484</v>
      </c>
      <c r="J18" s="4">
        <f>I18/I5</f>
        <v>0.57786576643588716</v>
      </c>
      <c r="K18" s="2">
        <v>280521.26653988101</v>
      </c>
    </row>
    <row r="19" spans="2:11">
      <c r="E19" s="6" t="s">
        <v>20</v>
      </c>
      <c r="F19" s="6"/>
      <c r="G19" s="2">
        <v>1040121.066588809</v>
      </c>
      <c r="H19" s="4">
        <f>G19/G5</f>
        <v>7.9006281963437897E-2</v>
      </c>
      <c r="I19">
        <v>20077</v>
      </c>
      <c r="J19" s="4">
        <f>I19/I5</f>
        <v>4.595067803398753E-2</v>
      </c>
      <c r="K19" s="2">
        <v>132902.18289144299</v>
      </c>
    </row>
    <row r="20" spans="2:11">
      <c r="E20" s="6" t="s">
        <v>21</v>
      </c>
      <c r="F20" s="6"/>
      <c r="G20" s="2">
        <v>5562096.9033410074</v>
      </c>
      <c r="H20" s="4">
        <f>1-H18-H19</f>
        <v>0.42248985273850653</v>
      </c>
      <c r="I20">
        <v>164364</v>
      </c>
      <c r="J20" s="4">
        <f>1-J18-J19</f>
        <v>0.37618355553012528</v>
      </c>
      <c r="K20" s="2">
        <v>1120461.7396720389</v>
      </c>
    </row>
    <row r="21" spans="2:11">
      <c r="F21" t="s">
        <v>22</v>
      </c>
    </row>
    <row r="22" spans="2:11">
      <c r="F22" t="s">
        <v>23</v>
      </c>
      <c r="G22" s="2">
        <v>162336.99879614299</v>
      </c>
      <c r="H22" s="4">
        <f>G22/G20</f>
        <v>2.9186294596671152E-2</v>
      </c>
      <c r="I22">
        <v>11266</v>
      </c>
      <c r="J22" s="4">
        <f>I22/I20</f>
        <v>6.8542989949137281E-2</v>
      </c>
      <c r="K22" s="2">
        <v>34305.821076990003</v>
      </c>
    </row>
    <row r="23" spans="2:11">
      <c r="F23" t="s">
        <v>24</v>
      </c>
      <c r="G23" s="2">
        <f>G20-G22</f>
        <v>5399759.9045448648</v>
      </c>
      <c r="H23" s="4">
        <f>1-H22</f>
        <v>0.9708137054033289</v>
      </c>
      <c r="I23">
        <f>I20-I22</f>
        <v>153098</v>
      </c>
      <c r="J23" s="4">
        <f>1-J22</f>
        <v>0.93145701005086268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6055472.6446447559</v>
      </c>
      <c r="H26" s="4">
        <f>G26/G5</f>
        <v>0.45996605063843249</v>
      </c>
      <c r="I26">
        <v>223279</v>
      </c>
      <c r="J26" s="4">
        <f>I26/I5</f>
        <v>0.51102363105796189</v>
      </c>
      <c r="K26" s="2">
        <v>431483.73811526102</v>
      </c>
    </row>
    <row r="27" spans="2:11">
      <c r="E27" s="6" t="s">
        <v>27</v>
      </c>
      <c r="F27" s="6"/>
      <c r="G27" s="2">
        <v>7099691.632786463</v>
      </c>
      <c r="H27" s="4">
        <f>G27/G5</f>
        <v>0.53928360554506161</v>
      </c>
      <c r="I27">
        <v>213313</v>
      </c>
      <c r="J27" s="4">
        <f>I27/I5</f>
        <v>0.48821422440922357</v>
      </c>
      <c r="K27" s="2">
        <v>1101956.5163919909</v>
      </c>
    </row>
    <row r="28" spans="2:11">
      <c r="E28" s="6" t="s">
        <v>28</v>
      </c>
      <c r="F28" s="6"/>
      <c r="G28" s="2">
        <v>9058.2711292740005</v>
      </c>
      <c r="H28" s="4">
        <f>G28/G5</f>
        <v>6.8805482931691506E-4</v>
      </c>
      <c r="I28">
        <v>305</v>
      </c>
      <c r="J28" s="4">
        <f>I28/I5</f>
        <v>6.9806030783315211E-4</v>
      </c>
      <c r="K28" s="2">
        <v>444.93459611100002</v>
      </c>
    </row>
    <row r="29" spans="2:11">
      <c r="E29" s="6" t="s">
        <v>29</v>
      </c>
      <c r="F29" s="6"/>
      <c r="G29" s="2">
        <v>820.03716896499998</v>
      </c>
      <c r="H29" s="4">
        <f>G29/G5</f>
        <v>6.2288987188989243E-5</v>
      </c>
      <c r="I29">
        <v>28</v>
      </c>
      <c r="J29" s="4">
        <f>I29/I5</f>
        <v>6.4084224981404131E-5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13809893.325666994</v>
      </c>
      <c r="H4" s="5"/>
      <c r="I4" s="1">
        <v>2523936</v>
      </c>
      <c r="J4" s="5"/>
      <c r="K4" s="3">
        <v>158522748.41776732</v>
      </c>
    </row>
    <row r="5" spans="1:11">
      <c r="E5" s="6" t="s">
        <v>7</v>
      </c>
      <c r="F5" s="6"/>
      <c r="G5" s="2">
        <v>11844950.010771392</v>
      </c>
      <c r="H5" s="4">
        <f>G5/G4</f>
        <v>0.85771480861162275</v>
      </c>
      <c r="I5">
        <v>446719</v>
      </c>
      <c r="J5" s="4">
        <f>I5/I4</f>
        <v>0.17699299823767323</v>
      </c>
      <c r="K5" s="2">
        <v>4858541.1706648916</v>
      </c>
    </row>
    <row r="6" spans="1:11">
      <c r="F6" t="s">
        <v>8</v>
      </c>
    </row>
    <row r="7" spans="1:11">
      <c r="F7" t="s">
        <v>9</v>
      </c>
      <c r="G7" s="2">
        <v>10828930.440504868</v>
      </c>
      <c r="H7" s="4">
        <f>G7/G5</f>
        <v>0.91422339736828007</v>
      </c>
      <c r="I7">
        <v>407611</v>
      </c>
      <c r="J7" s="4">
        <f>I7/I5</f>
        <v>0.91245503325356658</v>
      </c>
      <c r="K7" s="2">
        <v>4603510.4727361929</v>
      </c>
    </row>
    <row r="8" spans="1:11">
      <c r="F8" t="s">
        <v>10</v>
      </c>
      <c r="G8" s="2">
        <f>G5-G7</f>
        <v>1016019.5702665243</v>
      </c>
      <c r="H8" s="4">
        <f>1-H7</f>
        <v>8.5776602631719934E-2</v>
      </c>
      <c r="I8">
        <f>I5-I7</f>
        <v>39108</v>
      </c>
      <c r="J8" s="4">
        <f>1-J7</f>
        <v>8.7544966746433417E-2</v>
      </c>
      <c r="K8" s="2">
        <f>K5-K7</f>
        <v>255030.69792869873</v>
      </c>
    </row>
    <row r="9" spans="1:11">
      <c r="E9" s="6" t="s">
        <v>11</v>
      </c>
      <c r="F9" s="6"/>
      <c r="G9" s="2">
        <v>1840452.916403441</v>
      </c>
      <c r="H9" s="4">
        <f>1-H5-H10</f>
        <v>0.13327061064134252</v>
      </c>
      <c r="I9">
        <v>1603193</v>
      </c>
      <c r="J9" s="4">
        <f>1-J5-J10</f>
        <v>0.63519558340623528</v>
      </c>
      <c r="K9" s="2">
        <v>153061666.01016021</v>
      </c>
    </row>
    <row r="10" spans="1:11">
      <c r="E10" s="6" t="s">
        <v>12</v>
      </c>
      <c r="F10" s="6"/>
      <c r="G10" s="2">
        <v>124490.398492161</v>
      </c>
      <c r="H10" s="4">
        <f>G10/G4</f>
        <v>9.0145807470347217E-3</v>
      </c>
      <c r="I10">
        <v>474024</v>
      </c>
      <c r="J10" s="4">
        <f>I10/I4</f>
        <v>0.18781141835609144</v>
      </c>
      <c r="K10" s="2">
        <v>602541.23694223096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5514143.0947576798</v>
      </c>
      <c r="H13" s="5">
        <f>G13/G5</f>
        <v>0.46552691988934586</v>
      </c>
      <c r="I13" s="1">
        <f>I14+I15</f>
        <v>167442</v>
      </c>
      <c r="J13" s="5">
        <f>I13/I5</f>
        <v>0.37482623304582968</v>
      </c>
      <c r="K13" s="3">
        <f>K14+K15</f>
        <v>1297733.2272198019</v>
      </c>
    </row>
    <row r="14" spans="1:11">
      <c r="E14" s="6" t="s">
        <v>15</v>
      </c>
      <c r="F14" s="6"/>
      <c r="G14" s="2">
        <v>5157601.2561183926</v>
      </c>
      <c r="H14" s="4">
        <f>G14/G7</f>
        <v>0.47627983986550887</v>
      </c>
      <c r="I14">
        <v>151799</v>
      </c>
      <c r="J14" s="4">
        <f>I14/I7</f>
        <v>0.37241144130065185</v>
      </c>
      <c r="K14" s="2">
        <v>1250413.7676836329</v>
      </c>
    </row>
    <row r="15" spans="1:11">
      <c r="E15" s="6" t="s">
        <v>16</v>
      </c>
      <c r="F15" s="6"/>
      <c r="G15" s="2">
        <v>356541.83863928699</v>
      </c>
      <c r="H15" s="4">
        <f>G15/G8</f>
        <v>0.35092024708319169</v>
      </c>
      <c r="I15">
        <v>15643</v>
      </c>
      <c r="J15" s="4">
        <f>I15/I8</f>
        <v>0.39999488595683746</v>
      </c>
      <c r="K15" s="2">
        <v>47319.459536169001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4832327.7408307362</v>
      </c>
      <c r="H18" s="4">
        <f>G18/G5</f>
        <v>0.40796522876300728</v>
      </c>
      <c r="I18">
        <v>171098</v>
      </c>
      <c r="J18" s="4">
        <f>I18/I5</f>
        <v>0.38301034878749279</v>
      </c>
      <c r="K18" s="2">
        <v>1205451.9557295809</v>
      </c>
    </row>
    <row r="19" spans="2:11">
      <c r="E19" s="6" t="s">
        <v>20</v>
      </c>
      <c r="F19" s="6"/>
      <c r="G19" s="2">
        <v>923986.12730552605</v>
      </c>
      <c r="H19" s="4">
        <f>G19/G5</f>
        <v>7.8006756167420269E-2</v>
      </c>
      <c r="I19">
        <v>23616</v>
      </c>
      <c r="J19" s="4">
        <f>I19/I5</f>
        <v>5.2865447854243942E-2</v>
      </c>
      <c r="K19" s="2">
        <v>439549.03454781399</v>
      </c>
    </row>
    <row r="20" spans="2:11">
      <c r="E20" s="6" t="s">
        <v>21</v>
      </c>
      <c r="F20" s="6"/>
      <c r="G20" s="2">
        <v>6088636.1426351303</v>
      </c>
      <c r="H20" s="4">
        <f>1-H18-H19</f>
        <v>0.51402801506957241</v>
      </c>
      <c r="I20">
        <v>251972</v>
      </c>
      <c r="J20" s="4">
        <f>1-J18-J19</f>
        <v>0.5641242033582633</v>
      </c>
      <c r="K20" s="2">
        <v>3202505.9294646769</v>
      </c>
    </row>
    <row r="21" spans="2:11">
      <c r="F21" t="s">
        <v>22</v>
      </c>
    </row>
    <row r="22" spans="2:11">
      <c r="F22" t="s">
        <v>23</v>
      </c>
      <c r="G22" s="2">
        <v>305638.888109088</v>
      </c>
      <c r="H22" s="4">
        <f>G22/G20</f>
        <v>5.0198251455507256E-2</v>
      </c>
      <c r="I22">
        <v>20015</v>
      </c>
      <c r="J22" s="4">
        <f>I22/I20</f>
        <v>7.9433429111171086E-2</v>
      </c>
      <c r="K22" s="2">
        <v>667942.55711707601</v>
      </c>
    </row>
    <row r="23" spans="2:11">
      <c r="F23" t="s">
        <v>24</v>
      </c>
      <c r="G23" s="2">
        <f>G20-G22</f>
        <v>5782997.2545260424</v>
      </c>
      <c r="H23" s="4">
        <f>1-H22</f>
        <v>0.94980174854449273</v>
      </c>
      <c r="I23">
        <f>I20-I22</f>
        <v>231957</v>
      </c>
      <c r="J23" s="4">
        <f>1-J22</f>
        <v>0.92056657088882887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6058887.8317113034</v>
      </c>
      <c r="H26" s="4">
        <f>G26/G5</f>
        <v>0.51151653879514547</v>
      </c>
      <c r="I26">
        <v>218284</v>
      </c>
      <c r="J26" s="4">
        <f>I26/I5</f>
        <v>0.488638271486102</v>
      </c>
      <c r="K26" s="2">
        <v>2886690.8752410258</v>
      </c>
    </row>
    <row r="27" spans="2:11">
      <c r="E27" s="6" t="s">
        <v>27</v>
      </c>
      <c r="F27" s="6"/>
      <c r="G27" s="2">
        <v>5754116.7122100536</v>
      </c>
      <c r="H27" s="4">
        <f>G27/G5</f>
        <v>0.48578649187860284</v>
      </c>
      <c r="I27">
        <v>227334</v>
      </c>
      <c r="J27" s="4">
        <f>I27/I5</f>
        <v>0.50889709190788845</v>
      </c>
      <c r="K27" s="2">
        <v>1944087.0414082019</v>
      </c>
    </row>
    <row r="28" spans="2:11">
      <c r="E28" s="6" t="s">
        <v>28</v>
      </c>
      <c r="F28" s="6"/>
      <c r="G28" s="2">
        <v>28074.907346611999</v>
      </c>
      <c r="H28" s="4">
        <f>G28/G5</f>
        <v>2.3702005767083558E-3</v>
      </c>
      <c r="I28">
        <v>906</v>
      </c>
      <c r="J28" s="4">
        <f>I28/I5</f>
        <v>2.0281205858716555E-3</v>
      </c>
      <c r="K28" s="2">
        <v>25644.692109742999</v>
      </c>
    </row>
    <row r="29" spans="2:11">
      <c r="E29" s="6" t="s">
        <v>29</v>
      </c>
      <c r="F29" s="6"/>
      <c r="G29" s="2">
        <v>3870.559503423</v>
      </c>
      <c r="H29" s="4">
        <f>G29/G5</f>
        <v>3.2676874954332824E-4</v>
      </c>
      <c r="I29">
        <v>190</v>
      </c>
      <c r="J29" s="4">
        <f>I29/I5</f>
        <v>4.2532330167286368E-4</v>
      </c>
      <c r="K29" s="2">
        <v>2118.1969059210001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K1" sqref="K1"/>
    </sheetView>
  </sheetViews>
  <sheetFormatPr defaultRowHeight="30" customHeight="1"/>
  <cols>
    <col min="5" max="5" width="48.28515625" customWidth="1"/>
  </cols>
  <sheetData>
    <row r="1" spans="1:5" ht="100.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12127570.397468483</v>
      </c>
    </row>
    <row r="4" spans="1:5">
      <c r="A4" t="s">
        <v>32</v>
      </c>
      <c r="B4">
        <f>'NEWT - EU'!$G$8</f>
        <v>1037472.1882609744</v>
      </c>
    </row>
    <row r="5" spans="1:5">
      <c r="A5" t="s">
        <v>33</v>
      </c>
      <c r="B5">
        <f>'NEWT - EU'!$G$9</f>
        <v>386364.14162214199</v>
      </c>
    </row>
    <row r="6" spans="1:5">
      <c r="A6" t="s">
        <v>34</v>
      </c>
      <c r="B6">
        <f>'NEWT - EU'!$G$10</f>
        <v>180.14123859099999</v>
      </c>
    </row>
    <row r="15" spans="1:5">
      <c r="A15" t="s">
        <v>35</v>
      </c>
    </row>
    <row r="16" spans="1:5">
      <c r="A16" t="s">
        <v>31</v>
      </c>
      <c r="B16">
        <f>'NEWT - EU'!$I$7</f>
        <v>392294</v>
      </c>
    </row>
    <row r="17" spans="1:2">
      <c r="A17" t="s">
        <v>32</v>
      </c>
      <c r="B17">
        <f>'NEWT - EU'!$I$8</f>
        <v>44631</v>
      </c>
    </row>
    <row r="18" spans="1:2">
      <c r="A18" t="s">
        <v>33</v>
      </c>
      <c r="B18">
        <f>'NEWT - EU'!$I$9</f>
        <v>877299</v>
      </c>
    </row>
    <row r="19" spans="1:2">
      <c r="A19" t="s">
        <v>34</v>
      </c>
      <c r="B19">
        <f>'NEWT - EU'!$I$10</f>
        <v>2397</v>
      </c>
    </row>
    <row r="27" spans="1:2">
      <c r="A27" t="s">
        <v>18</v>
      </c>
    </row>
    <row r="28" spans="1:2">
      <c r="A28" t="s">
        <v>36</v>
      </c>
      <c r="B28">
        <f>'NEWT - EU'!$G$18</f>
        <v>6562824.6157996422</v>
      </c>
    </row>
    <row r="29" spans="1:2">
      <c r="A29" t="s">
        <v>37</v>
      </c>
      <c r="B29">
        <f>'NEWT - EU'!$G$19</f>
        <v>1040121.066588809</v>
      </c>
    </row>
    <row r="30" spans="1:2">
      <c r="A30" t="s">
        <v>38</v>
      </c>
      <c r="B30">
        <f>'NEWT - EU'!$G$22</f>
        <v>162336.99879614299</v>
      </c>
    </row>
    <row r="31" spans="1:2">
      <c r="A31" t="s">
        <v>39</v>
      </c>
      <c r="B31">
        <f>'NEWT - EU'!$G$23</f>
        <v>5399759.9045448648</v>
      </c>
    </row>
    <row r="40" spans="1:2">
      <c r="A40" t="s">
        <v>40</v>
      </c>
    </row>
    <row r="41" spans="1:2">
      <c r="A41" t="s">
        <v>41</v>
      </c>
      <c r="B41">
        <f>'NEWT - EU'!$G$26</f>
        <v>6055472.6446447559</v>
      </c>
    </row>
    <row r="42" spans="1:2">
      <c r="A42" t="s">
        <v>42</v>
      </c>
      <c r="B42">
        <f>'NEWT - EU'!$G$27</f>
        <v>7099691.632786463</v>
      </c>
    </row>
    <row r="43" spans="1:2">
      <c r="A43" t="s">
        <v>43</v>
      </c>
      <c r="B43">
        <f>'NEWT - EU'!$G$28</f>
        <v>9058.2711292740005</v>
      </c>
    </row>
    <row r="44" spans="1:2">
      <c r="A44" t="s">
        <v>44</v>
      </c>
      <c r="B44">
        <f>'NEWT - EU'!$G$29</f>
        <v>820.03716896499998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2023-09-07T08:37:40Z</dcterms:created>
  <dcterms:modified xsi:type="dcterms:W3CDTF">2023-09-07T08:37:40Z</dcterms:modified>
</cp:coreProperties>
</file>