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8766931-1406-470B-BAB6-898D3D0913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H20" i="2"/>
  <c r="J19" i="2"/>
  <c r="J20" i="2" s="1"/>
  <c r="H19" i="2"/>
  <c r="J18" i="2"/>
  <c r="H18" i="2"/>
  <c r="J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G8" i="2"/>
  <c r="H15" i="2" s="1"/>
  <c r="J7" i="2"/>
  <c r="J8" i="2" s="1"/>
  <c r="H7" i="2"/>
  <c r="H8" i="2" s="1"/>
  <c r="J5" i="2"/>
  <c r="J9" i="2" s="1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<sst xmlns="http://schemas.openxmlformats.org/spreadsheetml/2006/main" count="82" uniqueCount="45">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</sst>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16634.411009520001</c:v>
                </c:pt>
                <c:pt idx="1">
                  <c:v>45701.342986179996</c:v>
                </c:pt>
                <c:pt idx="2">
                  <c:v>42.357570690000003</c:v>
                </c:pt>
                <c:pt idx="3">
                  <c:v>0.13014880000000001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FF-4E13-AA80-4E121B83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856</c:v>
                </c:pt>
                <c:pt idx="1">
                  <c:v>3833</c:v>
                </c:pt>
                <c:pt idx="2">
                  <c:v>45</c:v>
                </c:pt>
                <c:pt idx="3">
                  <c:v>142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CC-475B-9834-D3E2AF1F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7639.9892342599996</c:v>
                </c:pt>
                <c:pt idx="1">
                  <c:v>552.38646114999995</c:v>
                </c:pt>
                <c:pt idx="2">
                  <c:v>51988.19497841</c:v>
                </c:pt>
                <c:pt idx="3">
                  <c:v>2155.183321880002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B9E-4A30-9795-62586C84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62275.105371769998</c:v>
                </c:pt>
                <c:pt idx="1">
                  <c:v>60.648623929999999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A9-487E-9C21-D713827EC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62378.241715190001</v>
      </c>
      <c r="H4" s="5"/>
      <c r="I4" s="1">
        <v>4876</v>
      </c>
      <c r="J4" s="5"/>
      <c r="K4" s="3">
        <v>57330.84860528</v>
      </c>
    </row>
    <row r="5" spans="1:11" x14ac:dyDescent="0.35">
      <c r="E5" s="6" t="s">
        <v>7</v>
      </c>
      <c r="F5" s="6"/>
      <c r="G5" s="2">
        <v>62335.753995699997</v>
      </c>
      <c r="H5" s="4">
        <f>G5/G4</f>
        <v>0.99931886955576599</v>
      </c>
      <c r="I5">
        <v>4689</v>
      </c>
      <c r="J5" s="4">
        <f>I5/I4</f>
        <v>0.96164889253486463</v>
      </c>
      <c r="K5" s="2">
        <v>57322.568948319997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16634.411009520001</v>
      </c>
      <c r="H7" s="4">
        <f>G7/G5</f>
        <v>0.26685184574277332</v>
      </c>
      <c r="I7">
        <v>856</v>
      </c>
      <c r="J7" s="4">
        <f>I7/I5</f>
        <v>0.18255491576029004</v>
      </c>
      <c r="K7" s="2">
        <v>13429.048542250001</v>
      </c>
    </row>
    <row r="8" spans="1:11" x14ac:dyDescent="0.35">
      <c r="F8" t="s">
        <v>10</v>
      </c>
      <c r="G8" s="2">
        <f>G5-G7</f>
        <v>45701.342986179996</v>
      </c>
      <c r="H8" s="4">
        <f>1-H7</f>
        <v>0.73314815425722668</v>
      </c>
      <c r="I8">
        <f>I5-I7</f>
        <v>3833</v>
      </c>
      <c r="J8" s="4">
        <f>1-J7</f>
        <v>0.81744508423970996</v>
      </c>
      <c r="K8" s="2">
        <f>K5-K7</f>
        <v>43893.520406069998</v>
      </c>
    </row>
    <row r="9" spans="1:11" x14ac:dyDescent="0.35">
      <c r="E9" s="6" t="s">
        <v>11</v>
      </c>
      <c r="F9" s="6"/>
      <c r="G9" s="2">
        <v>42.357570690000003</v>
      </c>
      <c r="H9" s="4">
        <f>1-H5-H10</f>
        <v>6.7904399876165969E-4</v>
      </c>
      <c r="I9">
        <v>45</v>
      </c>
      <c r="J9" s="4">
        <f>1-J5-J10</f>
        <v>9.2288761279737605E-3</v>
      </c>
      <c r="K9" s="2">
        <v>7.8503526399999997</v>
      </c>
    </row>
    <row r="10" spans="1:11" x14ac:dyDescent="0.35">
      <c r="E10" s="6" t="s">
        <v>12</v>
      </c>
      <c r="F10" s="6"/>
      <c r="G10" s="2">
        <v>0.13014880000000001</v>
      </c>
      <c r="H10" s="4">
        <f>G10/G4</f>
        <v>2.0864454723530127E-6</v>
      </c>
      <c r="I10">
        <v>142</v>
      </c>
      <c r="J10" s="4">
        <f>I10/I4</f>
        <v>2.912223133716161E-2</v>
      </c>
      <c r="K10" s="2">
        <v>0.42930432000000002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3479.4811098499999</v>
      </c>
      <c r="H13" s="5">
        <f>G13/G5</f>
        <v>5.5818384904592941E-2</v>
      </c>
      <c r="I13" s="1">
        <f>I14+I15</f>
        <v>274</v>
      </c>
      <c r="J13" s="5">
        <f>I13/I5</f>
        <v>5.8434634250373214E-2</v>
      </c>
      <c r="K13" s="3">
        <f>K14+K15</f>
        <v>564.23216768999998</v>
      </c>
    </row>
    <row r="14" spans="1:11" x14ac:dyDescent="0.35">
      <c r="E14" s="6" t="s">
        <v>15</v>
      </c>
      <c r="F14" s="6"/>
      <c r="G14" s="2">
        <v>3479.4811098499999</v>
      </c>
      <c r="H14" s="4">
        <f>G14/G7</f>
        <v>0.20917368867816638</v>
      </c>
      <c r="I14">
        <v>274</v>
      </c>
      <c r="J14" s="4">
        <f>I14/I7</f>
        <v>0.32009345794392524</v>
      </c>
      <c r="K14" s="2">
        <v>564.23216768999998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7639.9892342599996</v>
      </c>
      <c r="H18" s="4">
        <f>G18/G5</f>
        <v>0.12256191261899256</v>
      </c>
      <c r="I18">
        <v>316</v>
      </c>
      <c r="J18" s="4">
        <f>I18/I5</f>
        <v>6.7391767967583713E-2</v>
      </c>
      <c r="K18" s="2">
        <v>4725.6924491700001</v>
      </c>
    </row>
    <row r="19" spans="2:11" x14ac:dyDescent="0.35">
      <c r="E19" s="6" t="s">
        <v>20</v>
      </c>
      <c r="F19" s="6"/>
      <c r="G19" s="2">
        <v>552.38646114999995</v>
      </c>
      <c r="H19" s="4">
        <f>G19/G5</f>
        <v>8.8614707570250015E-3</v>
      </c>
      <c r="I19">
        <v>11</v>
      </c>
      <c r="J19" s="4">
        <f>I19/I5</f>
        <v>2.3459159735551289E-3</v>
      </c>
      <c r="K19" s="2">
        <v>259.12447752999998</v>
      </c>
    </row>
    <row r="20" spans="2:11" x14ac:dyDescent="0.35">
      <c r="E20" s="6" t="s">
        <v>21</v>
      </c>
      <c r="F20" s="6"/>
      <c r="G20" s="2">
        <v>54143.378300290002</v>
      </c>
      <c r="H20" s="4">
        <f>1-H18-H19</f>
        <v>0.86857661662398244</v>
      </c>
      <c r="I20">
        <v>4362</v>
      </c>
      <c r="J20" s="4">
        <f>1-J18-J19</f>
        <v>0.93026231605886112</v>
      </c>
      <c r="K20" s="2">
        <v>52337.752021619999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51988.19497841</v>
      </c>
      <c r="H22" s="4">
        <f>G22/G20</f>
        <v>0.96019488643787754</v>
      </c>
      <c r="I22">
        <v>4276</v>
      </c>
      <c r="J22" s="4">
        <f>I22/I20</f>
        <v>0.98028427326914258</v>
      </c>
      <c r="K22" s="2">
        <v>51725.753546430002</v>
      </c>
    </row>
    <row r="23" spans="2:11" x14ac:dyDescent="0.35">
      <c r="F23" t="s">
        <v>24</v>
      </c>
      <c r="G23" s="2">
        <f>G20-G22</f>
        <v>2155.183321880002</v>
      </c>
      <c r="H23" s="4">
        <f>1-H22</f>
        <v>3.9805113562122463E-2</v>
      </c>
      <c r="I23">
        <f>I20-I22</f>
        <v>86</v>
      </c>
      <c r="J23" s="4">
        <f>1-J22</f>
        <v>1.9715726730857419E-2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62275.105371769998</v>
      </c>
      <c r="H26" s="4">
        <f>G26/G5</f>
        <v>0.99902706520668405</v>
      </c>
      <c r="I26">
        <v>4684</v>
      </c>
      <c r="J26" s="4">
        <f>I26/I5</f>
        <v>0.99893367455747495</v>
      </c>
      <c r="K26" s="2">
        <v>57261.909777419998</v>
      </c>
    </row>
    <row r="27" spans="2:11" x14ac:dyDescent="0.35">
      <c r="E27" s="6" t="s">
        <v>27</v>
      </c>
      <c r="F27" s="6"/>
      <c r="G27" s="2">
        <v>60.648623929999999</v>
      </c>
      <c r="H27" s="4">
        <f>G27/G5</f>
        <v>9.7293479331594544E-4</v>
      </c>
      <c r="I27">
        <v>5</v>
      </c>
      <c r="J27" s="4">
        <f>I27/I5</f>
        <v>1.0663254425250586E-3</v>
      </c>
      <c r="K27" s="2">
        <v>60.659170899999999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50168.410514449999</v>
      </c>
      <c r="H4" s="5"/>
      <c r="I4" s="1">
        <v>6094</v>
      </c>
      <c r="J4" s="5"/>
      <c r="K4" s="3">
        <v>66795.905814369995</v>
      </c>
    </row>
    <row r="5" spans="1:11" x14ac:dyDescent="0.35">
      <c r="E5" s="6" t="s">
        <v>7</v>
      </c>
      <c r="F5" s="6"/>
      <c r="G5" s="2">
        <v>49336.436206960003</v>
      </c>
      <c r="H5" s="4">
        <f>G5/G4</f>
        <v>0.98341637100002677</v>
      </c>
      <c r="I5">
        <v>3924</v>
      </c>
      <c r="J5" s="4">
        <f>I5/I4</f>
        <v>0.64391204463406626</v>
      </c>
      <c r="K5" s="2">
        <v>44883.00474959</v>
      </c>
    </row>
    <row r="6" spans="1:11" x14ac:dyDescent="0.35">
      <c r="F6" t="s">
        <v>8</v>
      </c>
    </row>
    <row r="7" spans="1:11" x14ac:dyDescent="0.35">
      <c r="F7" t="s">
        <v>9</v>
      </c>
      <c r="G7" s="2">
        <v>27402.97701042</v>
      </c>
      <c r="H7" s="4">
        <f>G7/G5</f>
        <v>0.55543081578628895</v>
      </c>
      <c r="I7">
        <v>2167</v>
      </c>
      <c r="J7" s="4">
        <f>I7/I5</f>
        <v>0.55224260958205917</v>
      </c>
      <c r="K7" s="2">
        <v>23728.282873690001</v>
      </c>
    </row>
    <row r="8" spans="1:11" x14ac:dyDescent="0.35">
      <c r="F8" t="s">
        <v>10</v>
      </c>
      <c r="G8" s="2">
        <f>G5-G7</f>
        <v>21933.459196540003</v>
      </c>
      <c r="H8" s="4">
        <f>1-H7</f>
        <v>0.44456918421371105</v>
      </c>
      <c r="I8">
        <f>I5-I7</f>
        <v>1757</v>
      </c>
      <c r="J8" s="4">
        <f>1-J7</f>
        <v>0.44775739041794083</v>
      </c>
      <c r="K8" s="2">
        <f>K5-K7</f>
        <v>21154.721875899999</v>
      </c>
    </row>
    <row r="9" spans="1:11" x14ac:dyDescent="0.35">
      <c r="E9" s="6" t="s">
        <v>11</v>
      </c>
      <c r="F9" s="6"/>
      <c r="G9" s="2">
        <v>736.45343746000003</v>
      </c>
      <c r="H9" s="4">
        <f>1-H5-H10</f>
        <v>1.467962468629287E-2</v>
      </c>
      <c r="I9">
        <v>858</v>
      </c>
      <c r="J9" s="4">
        <f>1-J5-J10</f>
        <v>0.14079422382671483</v>
      </c>
      <c r="K9" s="2">
        <v>192.82631214</v>
      </c>
    </row>
    <row r="10" spans="1:11" x14ac:dyDescent="0.35">
      <c r="E10" s="6" t="s">
        <v>12</v>
      </c>
      <c r="F10" s="6"/>
      <c r="G10" s="2">
        <v>95.520870029999998</v>
      </c>
      <c r="H10" s="4">
        <f>G10/G4</f>
        <v>1.9040043136803614E-3</v>
      </c>
      <c r="I10">
        <v>1312</v>
      </c>
      <c r="J10" s="4">
        <f>I10/I4</f>
        <v>0.21529373153921891</v>
      </c>
      <c r="K10" s="2">
        <v>21720.074752640001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2561.84900659</v>
      </c>
      <c r="H13" s="5">
        <f>G13/G5</f>
        <v>5.1926105806332931E-2</v>
      </c>
      <c r="I13" s="1">
        <f>I14+I15</f>
        <v>234</v>
      </c>
      <c r="J13" s="5">
        <f>I13/I5</f>
        <v>5.9633027522935783E-2</v>
      </c>
      <c r="K13" s="3">
        <f>K14+K15</f>
        <v>2565.3881608900001</v>
      </c>
    </row>
    <row r="14" spans="1:11" x14ac:dyDescent="0.35">
      <c r="E14" s="6" t="s">
        <v>15</v>
      </c>
      <c r="F14" s="6"/>
      <c r="G14" s="2">
        <v>2561.84900659</v>
      </c>
      <c r="H14" s="4">
        <f>G14/G7</f>
        <v>9.3487981456024119E-2</v>
      </c>
      <c r="I14">
        <v>228</v>
      </c>
      <c r="J14" s="4">
        <f>I14/I7</f>
        <v>0.10521458237194278</v>
      </c>
      <c r="K14" s="2">
        <v>2565.3881608900001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3.4149117814456461E-3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3776.2200981199999</v>
      </c>
      <c r="H18" s="4">
        <f>G18/G5</f>
        <v>7.6540187910599022E-2</v>
      </c>
      <c r="I18">
        <v>199</v>
      </c>
      <c r="J18" s="4">
        <f>I18/I5</f>
        <v>5.0713557594291539E-2</v>
      </c>
      <c r="K18" s="2">
        <v>3275.2567972299998</v>
      </c>
    </row>
    <row r="19" spans="2:11" x14ac:dyDescent="0.35">
      <c r="E19" s="6" t="s">
        <v>20</v>
      </c>
      <c r="F19" s="6"/>
      <c r="G19" s="2">
        <v>2289.7055812600001</v>
      </c>
      <c r="H19" s="4">
        <f>G19/G5</f>
        <v>4.6410031962077269E-2</v>
      </c>
      <c r="I19">
        <v>35</v>
      </c>
      <c r="J19" s="4">
        <f>I19/I5</f>
        <v>8.9194699286442407E-3</v>
      </c>
      <c r="K19" s="2">
        <v>629.97703677000004</v>
      </c>
    </row>
    <row r="20" spans="2:11" x14ac:dyDescent="0.35">
      <c r="E20" s="6" t="s">
        <v>21</v>
      </c>
      <c r="F20" s="6"/>
      <c r="G20" s="2">
        <v>43270.510527580002</v>
      </c>
      <c r="H20" s="4">
        <f>1-H18-H19</f>
        <v>0.87704978012732371</v>
      </c>
      <c r="I20">
        <v>3653</v>
      </c>
      <c r="J20" s="4">
        <f>1-J18-J19</f>
        <v>0.94036697247706424</v>
      </c>
      <c r="K20" s="2">
        <v>40971.616097960003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41943.693794960003</v>
      </c>
      <c r="H22" s="4">
        <f>G22/G20</f>
        <v>0.9693366979857031</v>
      </c>
      <c r="I22">
        <v>3150</v>
      </c>
      <c r="J22" s="4">
        <f>I22/I20</f>
        <v>0.86230495483164527</v>
      </c>
      <c r="K22" s="2">
        <v>40208.766290259999</v>
      </c>
    </row>
    <row r="23" spans="2:11" x14ac:dyDescent="0.35">
      <c r="F23" t="s">
        <v>24</v>
      </c>
      <c r="G23" s="2">
        <f>G20-G22</f>
        <v>1326.8167326199982</v>
      </c>
      <c r="H23" s="4">
        <f>1-H22</f>
        <v>3.06633020142969E-2</v>
      </c>
      <c r="I23">
        <f>I20-I22</f>
        <v>503</v>
      </c>
      <c r="J23" s="4">
        <f>1-J22</f>
        <v>0.13769504516835473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49291.354158380003</v>
      </c>
      <c r="H26" s="4">
        <f>G26/G5</f>
        <v>0.99908623216336734</v>
      </c>
      <c r="I26">
        <v>3892</v>
      </c>
      <c r="J26" s="4">
        <f>I26/I5</f>
        <v>0.99184505606523954</v>
      </c>
      <c r="K26" s="2">
        <v>44836.191959429998</v>
      </c>
    </row>
    <row r="27" spans="2:11" x14ac:dyDescent="0.35">
      <c r="E27" s="6" t="s">
        <v>27</v>
      </c>
      <c r="F27" s="6"/>
      <c r="G27" s="2">
        <v>45.082048579999999</v>
      </c>
      <c r="H27" s="4">
        <f>G27/G5</f>
        <v>9.1376783663267862E-4</v>
      </c>
      <c r="I27">
        <v>23</v>
      </c>
      <c r="J27" s="4">
        <f>I27/I5</f>
        <v>5.861365953109072E-3</v>
      </c>
      <c r="K27" s="2">
        <v>46.812790159999999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16634.411009520001</v>
      </c>
    </row>
    <row r="3" spans="1:2" x14ac:dyDescent="0.35">
      <c r="A3" t="s">
        <v>32</v>
      </c>
      <c r="B3">
        <f>'NEWT - EU'!$G$8</f>
        <v>45701.342986179996</v>
      </c>
    </row>
    <row r="4" spans="1:2" x14ac:dyDescent="0.35">
      <c r="A4" t="s">
        <v>33</v>
      </c>
      <c r="B4">
        <f>'NEWT - EU'!$G$9</f>
        <v>42.357570690000003</v>
      </c>
    </row>
    <row r="5" spans="1:2" x14ac:dyDescent="0.35">
      <c r="A5" t="s">
        <v>34</v>
      </c>
      <c r="B5">
        <f>'NEWT - EU'!$G$10</f>
        <v>0.13014880000000001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856</v>
      </c>
    </row>
    <row r="16" spans="1:2" x14ac:dyDescent="0.35">
      <c r="A16" t="s">
        <v>32</v>
      </c>
      <c r="B16">
        <f>'NEWT - EU'!$I$8</f>
        <v>3833</v>
      </c>
    </row>
    <row r="17" spans="1:2" x14ac:dyDescent="0.35">
      <c r="A17" t="s">
        <v>33</v>
      </c>
      <c r="B17">
        <f>'NEWT - EU'!$I$9</f>
        <v>45</v>
      </c>
    </row>
    <row r="18" spans="1:2" x14ac:dyDescent="0.35">
      <c r="A18" t="s">
        <v>34</v>
      </c>
      <c r="B18">
        <f>'NEWT - EU'!$I$10</f>
        <v>142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7639.9892342599996</v>
      </c>
    </row>
    <row r="28" spans="1:2" x14ac:dyDescent="0.35">
      <c r="A28" t="s">
        <v>37</v>
      </c>
      <c r="B28">
        <f>'NEWT - EU'!$G$19</f>
        <v>552.38646114999995</v>
      </c>
    </row>
    <row r="29" spans="1:2" x14ac:dyDescent="0.35">
      <c r="A29" t="s">
        <v>38</v>
      </c>
      <c r="B29">
        <f>'NEWT - EU'!$G$22</f>
        <v>51988.19497841</v>
      </c>
    </row>
    <row r="30" spans="1:2" x14ac:dyDescent="0.35">
      <c r="A30" t="s">
        <v>39</v>
      </c>
      <c r="B30">
        <f>'NEWT - EU'!$G$23</f>
        <v>2155.183321880002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62275.105371769998</v>
      </c>
    </row>
    <row r="41" spans="1:2" x14ac:dyDescent="0.35">
      <c r="A41" t="s">
        <v>42</v>
      </c>
      <c r="B41">
        <f>'NEWT - EU'!$G$27</f>
        <v>60.648623929999999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2025-05-13T09:03:18Z</dcterms:created>
  <dcterms:modified xsi:type="dcterms:W3CDTF">2025-05-13T09:03:18Z</dcterms:modified>
</cp:coreProperties>
</file>