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2268CCB-DD4F-4296-921C-2652BBCA82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 s="1"/>
  <c r="K8" i="5"/>
  <c r="I8" i="5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H9" i="2"/>
  <c r="K8" i="2"/>
  <c r="I8" i="2"/>
  <c r="B16" i="3" s="1"/>
  <c r="H8" i="2"/>
  <c r="G8" i="2"/>
  <c r="B3" i="3" s="1"/>
  <c r="J7" i="2"/>
  <c r="J8" i="2" s="1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<sst xmlns="http://schemas.openxmlformats.org/spreadsheetml/2006/main" count="82" uniqueCount="45">
  <si>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February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</si>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</sst>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18700.725076260002</c:v>
                </c:pt>
                <c:pt idx="1">
                  <c:v>32437.547475749998</c:v>
                </c:pt>
                <c:pt idx="2">
                  <c:v>14.817258730000001</c:v>
                </c:pt>
                <c:pt idx="3">
                  <c:v>0.17944752999999999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20-4542-801D-B1C3FC00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829</c:v>
                </c:pt>
                <c:pt idx="1">
                  <c:v>3173</c:v>
                </c:pt>
                <c:pt idx="2">
                  <c:v>58</c:v>
                </c:pt>
                <c:pt idx="3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97-4ABC-ABCC-8D0245ABF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7865.6027424200001</c:v>
                </c:pt>
                <c:pt idx="1">
                  <c:v>383.76324877000002</c:v>
                </c:pt>
                <c:pt idx="2">
                  <c:v>42260.845490799999</c:v>
                </c:pt>
                <c:pt idx="3">
                  <c:v>628.06107002000499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D8A-45B7-9BAA-2C0937EFE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51009.813433279996</c:v>
                </c:pt>
                <c:pt idx="1">
                  <c:v>128.45911873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5A-48B9-8530-DA9D6FAD9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51153.269258269996</v>
      </c>
      <c r="H4" s="5"/>
      <c r="I4" s="1">
        <v>4071</v>
      </c>
      <c r="J4" s="5"/>
      <c r="K4" s="3">
        <v>47398.758433329996</v>
      </c>
    </row>
    <row r="5" spans="1:11" x14ac:dyDescent="0.35">
      <c r="E5" s="6" t="s">
        <v>7</v>
      </c>
      <c r="F5" s="6"/>
      <c r="G5" s="2">
        <v>51138.272552009999</v>
      </c>
      <c r="H5" s="4">
        <f>G5/G4</f>
        <v>0.99970682799990207</v>
      </c>
      <c r="I5">
        <v>4002</v>
      </c>
      <c r="J5" s="4">
        <f>I5/I4</f>
        <v>0.98305084745762716</v>
      </c>
      <c r="K5" s="2">
        <v>47398.643029949999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18700.725076260002</v>
      </c>
      <c r="H7" s="4">
        <f>G7/G5</f>
        <v>0.3656894170064211</v>
      </c>
      <c r="I7">
        <v>829</v>
      </c>
      <c r="J7" s="4">
        <f>I7/I5</f>
        <v>0.20714642678660669</v>
      </c>
      <c r="K7" s="2">
        <v>15419.92816241</v>
      </c>
    </row>
    <row r="8" spans="1:11" x14ac:dyDescent="0.35">
      <c r="F8" t="s">
        <v>10</v>
      </c>
      <c r="G8" s="2">
        <f>G5-G7</f>
        <v>32437.547475749998</v>
      </c>
      <c r="H8" s="4">
        <f>1-H7</f>
        <v>0.6343105829935789</v>
      </c>
      <c r="I8">
        <f>I5-I7</f>
        <v>3173</v>
      </c>
      <c r="J8" s="4">
        <f>1-J7</f>
        <v>0.79285357321339334</v>
      </c>
      <c r="K8" s="2">
        <f>K5-K7</f>
        <v>31978.714867539999</v>
      </c>
    </row>
    <row r="9" spans="1:11" x14ac:dyDescent="0.35">
      <c r="E9" s="6" t="s">
        <v>11</v>
      </c>
      <c r="F9" s="6"/>
      <c r="G9" s="2">
        <v>14.817258730000001</v>
      </c>
      <c r="H9" s="4">
        <f>1-H5-H10</f>
        <v>2.8966396370842795E-4</v>
      </c>
      <c r="I9">
        <v>58</v>
      </c>
      <c r="J9" s="4">
        <f>1-J5-J10</f>
        <v>1.4247113731269913E-2</v>
      </c>
      <c r="K9" s="2">
        <v>0</v>
      </c>
    </row>
    <row r="10" spans="1:11" x14ac:dyDescent="0.35">
      <c r="E10" s="6" t="s">
        <v>12</v>
      </c>
      <c r="F10" s="6"/>
      <c r="G10" s="2">
        <v>0.17944752999999999</v>
      </c>
      <c r="H10" s="4">
        <f>G10/G4</f>
        <v>3.5080363895018995E-6</v>
      </c>
      <c r="I10">
        <v>11</v>
      </c>
      <c r="J10" s="4">
        <f>I10/I4</f>
        <v>2.702038811102923E-3</v>
      </c>
      <c r="K10" s="2">
        <v>0.11540338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3766.30768063</v>
      </c>
      <c r="H13" s="5">
        <f>G13/G5</f>
        <v>7.3649489759347861E-2</v>
      </c>
      <c r="I13" s="1">
        <f>I14+I15</f>
        <v>250</v>
      </c>
      <c r="J13" s="5">
        <f>I13/I5</f>
        <v>6.2468765617191405E-2</v>
      </c>
      <c r="K13" s="3">
        <f>K14+K15</f>
        <v>1385.42408497</v>
      </c>
    </row>
    <row r="14" spans="1:11" x14ac:dyDescent="0.35">
      <c r="E14" s="6" t="s">
        <v>15</v>
      </c>
      <c r="F14" s="6"/>
      <c r="G14" s="2">
        <v>3766.30768063</v>
      </c>
      <c r="H14" s="4">
        <f>G14/G7</f>
        <v>0.2013990187691285</v>
      </c>
      <c r="I14">
        <v>250</v>
      </c>
      <c r="J14" s="4">
        <f>I14/I7</f>
        <v>0.30156815440289503</v>
      </c>
      <c r="K14" s="2">
        <v>1385.42408497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7865.6027424200001</v>
      </c>
      <c r="H18" s="4">
        <f>G18/G5</f>
        <v>0.15381048967620711</v>
      </c>
      <c r="I18">
        <v>248</v>
      </c>
      <c r="J18" s="4">
        <f>I18/I5</f>
        <v>6.1969015492253872E-2</v>
      </c>
      <c r="K18" s="2">
        <v>5390.5071396499998</v>
      </c>
    </row>
    <row r="19" spans="2:11" x14ac:dyDescent="0.35">
      <c r="E19" s="6" t="s">
        <v>20</v>
      </c>
      <c r="F19" s="6"/>
      <c r="G19" s="2">
        <v>383.76324877000002</v>
      </c>
      <c r="H19" s="4">
        <f>G19/G5</f>
        <v>7.5044233920826126E-3</v>
      </c>
      <c r="I19">
        <v>15</v>
      </c>
      <c r="J19" s="4">
        <f>I19/I5</f>
        <v>3.7481259370314842E-3</v>
      </c>
      <c r="K19" s="2">
        <v>383.76324877000002</v>
      </c>
    </row>
    <row r="20" spans="2:11" x14ac:dyDescent="0.35">
      <c r="E20" s="6" t="s">
        <v>21</v>
      </c>
      <c r="F20" s="6"/>
      <c r="G20" s="2">
        <v>42888.906560820004</v>
      </c>
      <c r="H20" s="4">
        <f>1-H18-H19</f>
        <v>0.83868508693171029</v>
      </c>
      <c r="I20">
        <v>3739</v>
      </c>
      <c r="J20" s="4">
        <f>1-J18-J19</f>
        <v>0.93428285857071469</v>
      </c>
      <c r="K20" s="2">
        <v>41624.372641529997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42260.845490799999</v>
      </c>
      <c r="H22" s="4">
        <f>G22/G20</f>
        <v>0.98535609507485666</v>
      </c>
      <c r="I22">
        <v>3675</v>
      </c>
      <c r="J22" s="4">
        <f>I22/I20</f>
        <v>0.98288312382990106</v>
      </c>
      <c r="K22" s="2">
        <v>41094.661576029997</v>
      </c>
    </row>
    <row r="23" spans="2:11" x14ac:dyDescent="0.35">
      <c r="F23" t="s">
        <v>24</v>
      </c>
      <c r="G23" s="2">
        <f>G20-G22</f>
        <v>628.06107002000499</v>
      </c>
      <c r="H23" s="4">
        <f>1-H22</f>
        <v>1.4643904925143336E-2</v>
      </c>
      <c r="I23">
        <f>I20-I22</f>
        <v>64</v>
      </c>
      <c r="J23" s="4">
        <f>1-J22</f>
        <v>1.7116876170098938E-2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51009.813433279996</v>
      </c>
      <c r="H26" s="4">
        <f>G26/G5</f>
        <v>0.99748800433961948</v>
      </c>
      <c r="I26">
        <v>3987</v>
      </c>
      <c r="J26" s="4">
        <f>I26/I5</f>
        <v>0.99625187406296856</v>
      </c>
      <c r="K26" s="2">
        <v>47271.175703540001</v>
      </c>
    </row>
    <row r="27" spans="2:11" x14ac:dyDescent="0.35">
      <c r="E27" s="6" t="s">
        <v>27</v>
      </c>
      <c r="F27" s="6"/>
      <c r="G27" s="2">
        <v>128.45911873</v>
      </c>
      <c r="H27" s="4">
        <f>G27/G5</f>
        <v>2.5119956603804148E-3</v>
      </c>
      <c r="I27">
        <v>15</v>
      </c>
      <c r="J27" s="4">
        <f>I27/I5</f>
        <v>3.7481259370314842E-3</v>
      </c>
      <c r="K27" s="2">
        <v>127.46732641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46054.159479610003</v>
      </c>
      <c r="H4" s="5"/>
      <c r="I4" s="1">
        <v>5244</v>
      </c>
      <c r="J4" s="5"/>
      <c r="K4" s="3">
        <v>81573.371714690002</v>
      </c>
    </row>
    <row r="5" spans="1:11" x14ac:dyDescent="0.35">
      <c r="E5" s="6" t="s">
        <v>7</v>
      </c>
      <c r="F5" s="6"/>
      <c r="G5" s="2">
        <v>45192.695233910003</v>
      </c>
      <c r="H5" s="4">
        <f>G5/G4</f>
        <v>0.9812945398323597</v>
      </c>
      <c r="I5">
        <v>3924</v>
      </c>
      <c r="J5" s="4">
        <f>I5/I4</f>
        <v>0.74828375286041193</v>
      </c>
      <c r="K5" s="2">
        <v>42492.327932400003</v>
      </c>
    </row>
    <row r="6" spans="1:11" x14ac:dyDescent="0.35">
      <c r="F6" t="s">
        <v>8</v>
      </c>
    </row>
    <row r="7" spans="1:11" x14ac:dyDescent="0.35">
      <c r="F7" t="s">
        <v>9</v>
      </c>
      <c r="G7" s="2">
        <v>27062.729850899999</v>
      </c>
      <c r="H7" s="4">
        <f>G7/G5</f>
        <v>0.59882973809877316</v>
      </c>
      <c r="I7">
        <v>2259</v>
      </c>
      <c r="J7" s="4">
        <f>I7/I5</f>
        <v>0.57568807339449546</v>
      </c>
      <c r="K7" s="2">
        <v>24592.443480440001</v>
      </c>
    </row>
    <row r="8" spans="1:11" x14ac:dyDescent="0.35">
      <c r="F8" t="s">
        <v>10</v>
      </c>
      <c r="G8" s="2">
        <f>G5-G7</f>
        <v>18129.965383010003</v>
      </c>
      <c r="H8" s="4">
        <f>1-H7</f>
        <v>0.40117026190122684</v>
      </c>
      <c r="I8">
        <f>I5-I7</f>
        <v>1665</v>
      </c>
      <c r="J8" s="4">
        <f>1-J7</f>
        <v>0.42431192660550454</v>
      </c>
      <c r="K8" s="2">
        <f>K5-K7</f>
        <v>17899.884451960002</v>
      </c>
    </row>
    <row r="9" spans="1:11" x14ac:dyDescent="0.35">
      <c r="E9" s="6" t="s">
        <v>11</v>
      </c>
      <c r="F9" s="6"/>
      <c r="G9" s="2">
        <v>756.72724391999998</v>
      </c>
      <c r="H9" s="4">
        <f>1-H5-H10</f>
        <v>1.6431246438338144E-2</v>
      </c>
      <c r="I9">
        <v>1179</v>
      </c>
      <c r="J9" s="4">
        <f>1-J5-J10</f>
        <v>0.22482837528604116</v>
      </c>
      <c r="K9" s="2">
        <v>210.46661716</v>
      </c>
    </row>
    <row r="10" spans="1:11" x14ac:dyDescent="0.35">
      <c r="E10" s="6" t="s">
        <v>12</v>
      </c>
      <c r="F10" s="6"/>
      <c r="G10" s="2">
        <v>104.73700178</v>
      </c>
      <c r="H10" s="4">
        <f>G10/G4</f>
        <v>2.2742137293021536E-3</v>
      </c>
      <c r="I10">
        <v>141</v>
      </c>
      <c r="J10" s="4">
        <f>I10/I4</f>
        <v>2.6887871853546911E-2</v>
      </c>
      <c r="K10" s="2">
        <v>38870.577165130002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3654.4328384199998</v>
      </c>
      <c r="H13" s="5">
        <f>G13/G5</f>
        <v>8.0863352351641188E-2</v>
      </c>
      <c r="I13" s="1">
        <f>I14+I15</f>
        <v>243</v>
      </c>
      <c r="J13" s="5">
        <f>I13/I5</f>
        <v>6.1926605504587159E-2</v>
      </c>
      <c r="K13" s="3">
        <f>K14+K15</f>
        <v>3652.1785656000002</v>
      </c>
    </row>
    <row r="14" spans="1:11" x14ac:dyDescent="0.35">
      <c r="E14" s="6" t="s">
        <v>15</v>
      </c>
      <c r="F14" s="6"/>
      <c r="G14" s="2">
        <v>3654.4328384199998</v>
      </c>
      <c r="H14" s="4">
        <f>G14/G7</f>
        <v>0.13503563234580593</v>
      </c>
      <c r="I14">
        <v>237</v>
      </c>
      <c r="J14" s="4">
        <f>I14/I7</f>
        <v>0.10491367861885791</v>
      </c>
      <c r="K14" s="2">
        <v>3652.1785656000002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3.6036036036036037E-3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3799.89151154</v>
      </c>
      <c r="H18" s="4">
        <f>G18/G5</f>
        <v>8.4081984751570638E-2</v>
      </c>
      <c r="I18">
        <v>190</v>
      </c>
      <c r="J18" s="4">
        <f>I18/I5</f>
        <v>4.8419979612640163E-2</v>
      </c>
      <c r="K18" s="2">
        <v>3533.96443507</v>
      </c>
    </row>
    <row r="19" spans="2:11" x14ac:dyDescent="0.35">
      <c r="E19" s="6" t="s">
        <v>20</v>
      </c>
      <c r="F19" s="6"/>
      <c r="G19" s="2">
        <v>1993.1440709999999</v>
      </c>
      <c r="H19" s="4">
        <f>G19/G5</f>
        <v>4.4103235283574307E-2</v>
      </c>
      <c r="I19">
        <v>35</v>
      </c>
      <c r="J19" s="4">
        <f>I19/I5</f>
        <v>8.9194699286442407E-3</v>
      </c>
      <c r="K19" s="2">
        <v>714.47663008999996</v>
      </c>
    </row>
    <row r="20" spans="2:11" x14ac:dyDescent="0.35">
      <c r="E20" s="6" t="s">
        <v>21</v>
      </c>
      <c r="F20" s="6"/>
      <c r="G20" s="2">
        <v>39399.659651369999</v>
      </c>
      <c r="H20" s="4">
        <f>1-H18-H19</f>
        <v>0.87181477996485512</v>
      </c>
      <c r="I20">
        <v>3662</v>
      </c>
      <c r="J20" s="4">
        <f>1-J18-J19</f>
        <v>0.94266055045871566</v>
      </c>
      <c r="K20" s="2">
        <v>38237.684266340002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38711.164220409999</v>
      </c>
      <c r="H22" s="4">
        <f>G22/G20</f>
        <v>0.98252534572500905</v>
      </c>
      <c r="I22">
        <v>3131</v>
      </c>
      <c r="J22" s="4">
        <f>I22/I20</f>
        <v>0.85499726925177499</v>
      </c>
      <c r="K22" s="2">
        <v>37534.602166179997</v>
      </c>
    </row>
    <row r="23" spans="2:11" x14ac:dyDescent="0.35">
      <c r="F23" t="s">
        <v>24</v>
      </c>
      <c r="G23" s="2">
        <f>G20-G22</f>
        <v>688.49543095999979</v>
      </c>
      <c r="H23" s="4">
        <f>1-H22</f>
        <v>1.7474654274990953E-2</v>
      </c>
      <c r="I23">
        <f>I20-I22</f>
        <v>531</v>
      </c>
      <c r="J23" s="4">
        <f>1-J22</f>
        <v>0.14500273074822501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45154.85216386</v>
      </c>
      <c r="H26" s="4">
        <f>G26/G5</f>
        <v>0.99916262860946592</v>
      </c>
      <c r="I26">
        <v>3889</v>
      </c>
      <c r="J26" s="4">
        <f>I26/I5</f>
        <v>0.99108053007135577</v>
      </c>
      <c r="K26" s="2">
        <v>42453.728202420003</v>
      </c>
    </row>
    <row r="27" spans="2:11" x14ac:dyDescent="0.35">
      <c r="E27" s="6" t="s">
        <v>27</v>
      </c>
      <c r="F27" s="6"/>
      <c r="G27" s="2">
        <v>37.843070050000001</v>
      </c>
      <c r="H27" s="4">
        <f>G27/G5</f>
        <v>8.3737139053403334E-4</v>
      </c>
      <c r="I27">
        <v>26</v>
      </c>
      <c r="J27" s="4">
        <f>I27/I5</f>
        <v>6.6258919469928644E-3</v>
      </c>
      <c r="K27" s="2">
        <v>38.599729979999999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18700.725076260002</v>
      </c>
    </row>
    <row r="3" spans="1:2" x14ac:dyDescent="0.35">
      <c r="A3" t="s">
        <v>32</v>
      </c>
      <c r="B3">
        <f>'NEWT - EU'!$G$8</f>
        <v>32437.547475749998</v>
      </c>
    </row>
    <row r="4" spans="1:2" x14ac:dyDescent="0.35">
      <c r="A4" t="s">
        <v>33</v>
      </c>
      <c r="B4">
        <f>'NEWT - EU'!$G$9</f>
        <v>14.817258730000001</v>
      </c>
    </row>
    <row r="5" spans="1:2" x14ac:dyDescent="0.35">
      <c r="A5" t="s">
        <v>34</v>
      </c>
      <c r="B5">
        <f>'NEWT - EU'!$G$10</f>
        <v>0.17944752999999999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829</v>
      </c>
    </row>
    <row r="16" spans="1:2" x14ac:dyDescent="0.35">
      <c r="A16" t="s">
        <v>32</v>
      </c>
      <c r="B16">
        <f>'NEWT - EU'!$I$8</f>
        <v>3173</v>
      </c>
    </row>
    <row r="17" spans="1:2" x14ac:dyDescent="0.35">
      <c r="A17" t="s">
        <v>33</v>
      </c>
      <c r="B17">
        <f>'NEWT - EU'!$I$9</f>
        <v>58</v>
      </c>
    </row>
    <row r="18" spans="1:2" x14ac:dyDescent="0.35">
      <c r="A18" t="s">
        <v>34</v>
      </c>
      <c r="B18">
        <f>'NEWT - EU'!$I$10</f>
        <v>11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7865.6027424200001</v>
      </c>
    </row>
    <row r="28" spans="1:2" x14ac:dyDescent="0.35">
      <c r="A28" t="s">
        <v>37</v>
      </c>
      <c r="B28">
        <f>'NEWT - EU'!$G$19</f>
        <v>383.76324877000002</v>
      </c>
    </row>
    <row r="29" spans="1:2" x14ac:dyDescent="0.35">
      <c r="A29" t="s">
        <v>38</v>
      </c>
      <c r="B29">
        <f>'NEWT - EU'!$G$22</f>
        <v>42260.845490799999</v>
      </c>
    </row>
    <row r="30" spans="1:2" x14ac:dyDescent="0.35">
      <c r="A30" t="s">
        <v>39</v>
      </c>
      <c r="B30">
        <f>'NEWT - EU'!$G$23</f>
        <v>628.06107002000499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51009.813433279996</v>
      </c>
    </row>
    <row r="41" spans="1:2" x14ac:dyDescent="0.35">
      <c r="A41" t="s">
        <v>42</v>
      </c>
      <c r="B41">
        <f>'NEWT - EU'!$G$27</f>
        <v>128.45911873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2025-02-11T16:27:12Z</dcterms:created>
  <dcterms:modified xsi:type="dcterms:W3CDTF">2025-02-11T16:27:12Z</dcterms:modified>
</cp:coreProperties>
</file>