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CE23E45D-3AF9-4C6B-B2B2-2FBE8D3556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J19" i="5"/>
  <c r="H19" i="5"/>
  <c r="J18" i="5"/>
  <c r="H18" i="5"/>
  <c r="H20" i="5" s="1"/>
  <c r="J14" i="5"/>
  <c r="H14" i="5"/>
  <c r="K13" i="5"/>
  <c r="I13" i="5"/>
  <c r="J13" i="5" s="1"/>
  <c r="G13" i="5"/>
  <c r="H13" i="5" s="1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H20" i="2"/>
  <c r="J19" i="2"/>
  <c r="H19" i="2"/>
  <c r="J18" i="2"/>
  <c r="J20" i="2" s="1"/>
  <c r="H18" i="2"/>
  <c r="J15" i="2"/>
  <c r="J14" i="2"/>
  <c r="H14" i="2"/>
  <c r="K13" i="2"/>
  <c r="I13" i="2"/>
  <c r="J13" i="2" s="1"/>
  <c r="G13" i="2"/>
  <c r="H13" i="2" s="1"/>
  <c r="J10" i="2"/>
  <c r="J9" i="2" s="1"/>
  <c r="H10" i="2"/>
  <c r="K8" i="2"/>
  <c r="J8" i="2"/>
  <c r="I8" i="2"/>
  <c r="B16" i="3" s="1"/>
  <c r="G8" i="2"/>
  <c r="H15" i="2" s="1"/>
  <c r="J7" i="2"/>
  <c r="H7" i="2"/>
  <c r="H8" i="2" s="1"/>
  <c r="J5" i="2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<sst xmlns="http://schemas.openxmlformats.org/spreadsheetml/2006/main" count="82" uniqueCount="45">
  <si>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June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</si>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</sst>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15062.236220180001</c:v>
                </c:pt>
                <c:pt idx="1">
                  <c:v>41763.856134990005</c:v>
                </c:pt>
                <c:pt idx="2">
                  <c:v>15.12926255</c:v>
                </c:pt>
                <c:pt idx="3">
                  <c:v>0.21661791999999999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B3-4DAC-BA28-DE09D861C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825</c:v>
                </c:pt>
                <c:pt idx="1">
                  <c:v>3774</c:v>
                </c:pt>
                <c:pt idx="2">
                  <c:v>39</c:v>
                </c:pt>
                <c:pt idx="3">
                  <c:v>240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D14-464D-96CF-4A0678596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8350.7110765699999</c:v>
                </c:pt>
                <c:pt idx="1">
                  <c:v>539.42342897000003</c:v>
                </c:pt>
                <c:pt idx="2">
                  <c:v>44921.076846739998</c:v>
                </c:pt>
                <c:pt idx="3">
                  <c:v>3014.8810028900043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89-46E1-AED3-56927F512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56799.595184170001</c:v>
                </c:pt>
                <c:pt idx="1">
                  <c:v>26.497171000000002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DA0-4D21-8F72-D954B6AD7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56841.438235640002</v>
      </c>
      <c r="H4" s="5"/>
      <c r="I4" s="1">
        <v>4878</v>
      </c>
      <c r="J4" s="5"/>
      <c r="K4" s="3">
        <v>50143.023414570001</v>
      </c>
    </row>
    <row r="5" spans="1:11" x14ac:dyDescent="0.25">
      <c r="E5" s="6" t="s">
        <v>7</v>
      </c>
      <c r="F5" s="6"/>
      <c r="G5" s="2">
        <v>56826.092355170003</v>
      </c>
      <c r="H5" s="4">
        <f>G5/G4</f>
        <v>0.99973002300880598</v>
      </c>
      <c r="I5">
        <v>4599</v>
      </c>
      <c r="J5" s="4">
        <f>I5/I4</f>
        <v>0.94280442804428044</v>
      </c>
      <c r="K5" s="2">
        <v>50142.643585869999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15062.236220180001</v>
      </c>
      <c r="H7" s="4">
        <f>G7/G5</f>
        <v>0.26505845459228816</v>
      </c>
      <c r="I7">
        <v>825</v>
      </c>
      <c r="J7" s="4">
        <f>I7/I5</f>
        <v>0.17938682322243965</v>
      </c>
      <c r="K7" s="2">
        <v>11518.32663397</v>
      </c>
    </row>
    <row r="8" spans="1:11" x14ac:dyDescent="0.25">
      <c r="F8" t="s">
        <v>10</v>
      </c>
      <c r="G8" s="2">
        <f>G5-G7</f>
        <v>41763.856134990005</v>
      </c>
      <c r="H8" s="4">
        <f>1-H7</f>
        <v>0.73494154540771184</v>
      </c>
      <c r="I8">
        <f>I5-I7</f>
        <v>3774</v>
      </c>
      <c r="J8" s="4">
        <f>1-J7</f>
        <v>0.8206131767775604</v>
      </c>
      <c r="K8" s="2">
        <f>K5-K7</f>
        <v>38624.3169519</v>
      </c>
    </row>
    <row r="9" spans="1:11" x14ac:dyDescent="0.25">
      <c r="E9" s="6" t="s">
        <v>11</v>
      </c>
      <c r="F9" s="6"/>
      <c r="G9" s="2">
        <v>15.12926255</v>
      </c>
      <c r="H9" s="4">
        <f>1-H5-H10</f>
        <v>2.6616607565909024E-4</v>
      </c>
      <c r="I9">
        <v>39</v>
      </c>
      <c r="J9" s="4">
        <f>1-J5-J10</f>
        <v>7.9950799507995107E-3</v>
      </c>
      <c r="K9" s="2">
        <v>0</v>
      </c>
    </row>
    <row r="10" spans="1:11" x14ac:dyDescent="0.25">
      <c r="E10" s="6" t="s">
        <v>12</v>
      </c>
      <c r="F10" s="6"/>
      <c r="G10" s="2">
        <v>0.21661791999999999</v>
      </c>
      <c r="H10" s="4">
        <f>G10/G4</f>
        <v>3.8109155349306233E-6</v>
      </c>
      <c r="I10">
        <v>240</v>
      </c>
      <c r="J10" s="4">
        <f>I10/I4</f>
        <v>4.9200492004920049E-2</v>
      </c>
      <c r="K10" s="2">
        <v>0.37982870000000002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4098.4285525499999</v>
      </c>
      <c r="H13" s="5">
        <f>G13/G5</f>
        <v>7.2122301264959804E-2</v>
      </c>
      <c r="I13" s="1">
        <f>I14+I15</f>
        <v>330</v>
      </c>
      <c r="J13" s="5">
        <f>I13/I5</f>
        <v>7.175472928897586E-2</v>
      </c>
      <c r="K13" s="3">
        <f>K14+K15</f>
        <v>1241.33943731</v>
      </c>
    </row>
    <row r="14" spans="1:11" x14ac:dyDescent="0.25">
      <c r="E14" s="6" t="s">
        <v>15</v>
      </c>
      <c r="F14" s="6"/>
      <c r="G14" s="2">
        <v>4098.4285525499999</v>
      </c>
      <c r="H14" s="4">
        <f>G14/G7</f>
        <v>0.27209960676748846</v>
      </c>
      <c r="I14">
        <v>330</v>
      </c>
      <c r="J14" s="4">
        <f>I14/I7</f>
        <v>0.4</v>
      </c>
      <c r="K14" s="2">
        <v>1241.33943731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8350.7110765699999</v>
      </c>
      <c r="H18" s="4">
        <f>G18/G5</f>
        <v>0.14695205548143339</v>
      </c>
      <c r="I18">
        <v>384</v>
      </c>
      <c r="J18" s="4">
        <f>I18/I5</f>
        <v>8.3496412263535547E-2</v>
      </c>
      <c r="K18" s="2">
        <v>5184.9458216399998</v>
      </c>
    </row>
    <row r="19" spans="2:11" x14ac:dyDescent="0.25">
      <c r="E19" s="6" t="s">
        <v>20</v>
      </c>
      <c r="F19" s="6"/>
      <c r="G19" s="2">
        <v>539.42342897000003</v>
      </c>
      <c r="H19" s="4">
        <f>G19/G5</f>
        <v>9.4925307479975553E-3</v>
      </c>
      <c r="I19">
        <v>7</v>
      </c>
      <c r="J19" s="4">
        <f>I19/I5</f>
        <v>1.5220700152207001E-3</v>
      </c>
      <c r="K19" s="2">
        <v>142.45121839999999</v>
      </c>
    </row>
    <row r="20" spans="2:11" x14ac:dyDescent="0.25">
      <c r="E20" s="6" t="s">
        <v>21</v>
      </c>
      <c r="F20" s="6"/>
      <c r="G20" s="2">
        <v>47935.957849630002</v>
      </c>
      <c r="H20" s="4">
        <f>1-H18-H19</f>
        <v>0.84355541377056897</v>
      </c>
      <c r="I20">
        <v>4208</v>
      </c>
      <c r="J20" s="4">
        <f>1-J18-J19</f>
        <v>0.9149815177212437</v>
      </c>
      <c r="K20" s="2">
        <v>44815.246545829999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44921.076846739998</v>
      </c>
      <c r="H22" s="4">
        <f>G22/G20</f>
        <v>0.93710606529763385</v>
      </c>
      <c r="I22">
        <v>4131</v>
      </c>
      <c r="J22" s="4">
        <f>I22/I20</f>
        <v>0.98170152091254748</v>
      </c>
      <c r="K22" s="2">
        <v>44766.568167029996</v>
      </c>
    </row>
    <row r="23" spans="2:11" x14ac:dyDescent="0.25">
      <c r="F23" t="s">
        <v>24</v>
      </c>
      <c r="G23" s="2">
        <f>G20-G22</f>
        <v>3014.8810028900043</v>
      </c>
      <c r="H23" s="4">
        <f>1-H22</f>
        <v>6.289393470236615E-2</v>
      </c>
      <c r="I23">
        <f>I20-I22</f>
        <v>77</v>
      </c>
      <c r="J23" s="4">
        <f>1-J22</f>
        <v>1.8298479087452524E-2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56799.595184170001</v>
      </c>
      <c r="H26" s="4">
        <f>G26/G5</f>
        <v>0.99953371470917984</v>
      </c>
      <c r="I26">
        <v>4596</v>
      </c>
      <c r="J26" s="4">
        <f>I26/I5</f>
        <v>0.99934768427919107</v>
      </c>
      <c r="K26" s="2">
        <v>50116.119244360001</v>
      </c>
    </row>
    <row r="27" spans="2:11" x14ac:dyDescent="0.25">
      <c r="E27" s="6" t="s">
        <v>27</v>
      </c>
      <c r="F27" s="6"/>
      <c r="G27" s="2">
        <v>26.497171000000002</v>
      </c>
      <c r="H27" s="4">
        <f>G27/G5</f>
        <v>4.6628529082009466E-4</v>
      </c>
      <c r="I27">
        <v>3</v>
      </c>
      <c r="J27" s="4">
        <f>I27/I5</f>
        <v>6.5231572080887146E-4</v>
      </c>
      <c r="K27" s="2">
        <v>26.524341509999999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54686.434620710002</v>
      </c>
      <c r="H4" s="5"/>
      <c r="I4" s="1">
        <v>7500</v>
      </c>
      <c r="J4" s="5"/>
      <c r="K4" s="3">
        <v>68142.397444660004</v>
      </c>
    </row>
    <row r="5" spans="1:11" x14ac:dyDescent="0.25">
      <c r="E5" s="6" t="s">
        <v>7</v>
      </c>
      <c r="F5" s="6"/>
      <c r="G5" s="2">
        <v>53888.575451980003</v>
      </c>
      <c r="H5" s="4">
        <f>G5/G4</f>
        <v>0.98541029097501542</v>
      </c>
      <c r="I5">
        <v>4297</v>
      </c>
      <c r="J5" s="4">
        <f>I5/I4</f>
        <v>0.57293333333333329</v>
      </c>
      <c r="K5" s="2">
        <v>47894.469629829997</v>
      </c>
    </row>
    <row r="6" spans="1:11" x14ac:dyDescent="0.25">
      <c r="F6" t="s">
        <v>8</v>
      </c>
    </row>
    <row r="7" spans="1:11" x14ac:dyDescent="0.25">
      <c r="F7" t="s">
        <v>9</v>
      </c>
      <c r="G7" s="2">
        <v>27562.356855999999</v>
      </c>
      <c r="H7" s="4">
        <f>G7/G5</f>
        <v>0.51146939077208964</v>
      </c>
      <c r="I7">
        <v>2266</v>
      </c>
      <c r="J7" s="4">
        <f>I7/I5</f>
        <v>0.52734465906446359</v>
      </c>
      <c r="K7" s="2">
        <v>23545.207002750001</v>
      </c>
    </row>
    <row r="8" spans="1:11" x14ac:dyDescent="0.25">
      <c r="F8" t="s">
        <v>10</v>
      </c>
      <c r="G8" s="2">
        <f>G5-G7</f>
        <v>26326.218595980004</v>
      </c>
      <c r="H8" s="4">
        <f>1-H7</f>
        <v>0.48853060922791036</v>
      </c>
      <c r="I8">
        <f>I5-I7</f>
        <v>2031</v>
      </c>
      <c r="J8" s="4">
        <f>1-J7</f>
        <v>0.47265534093553641</v>
      </c>
      <c r="K8" s="2">
        <f>K5-K7</f>
        <v>24349.262627079996</v>
      </c>
    </row>
    <row r="9" spans="1:11" x14ac:dyDescent="0.25">
      <c r="E9" s="6" t="s">
        <v>11</v>
      </c>
      <c r="F9" s="6"/>
      <c r="G9" s="2">
        <v>719.53429507999999</v>
      </c>
      <c r="H9" s="4">
        <f>1-H5-H10</f>
        <v>1.3157454861895693E-2</v>
      </c>
      <c r="I9">
        <v>914</v>
      </c>
      <c r="J9" s="4">
        <f>1-J5-J10</f>
        <v>0.12186666666666668</v>
      </c>
      <c r="K9" s="2">
        <v>173.26828709</v>
      </c>
    </row>
    <row r="10" spans="1:11" x14ac:dyDescent="0.25">
      <c r="E10" s="6" t="s">
        <v>12</v>
      </c>
      <c r="F10" s="6"/>
      <c r="G10" s="2">
        <v>78.324873650000001</v>
      </c>
      <c r="H10" s="4">
        <f>G10/G4</f>
        <v>1.4322541630888844E-3</v>
      </c>
      <c r="I10">
        <v>2289</v>
      </c>
      <c r="J10" s="4">
        <f>I10/I4</f>
        <v>0.30520000000000003</v>
      </c>
      <c r="K10" s="2">
        <v>20074.659527740001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3273.46187323</v>
      </c>
      <c r="H13" s="5">
        <f>G13/G5</f>
        <v>6.0745006632193774E-2</v>
      </c>
      <c r="I13" s="1">
        <f>I14+I15</f>
        <v>323</v>
      </c>
      <c r="J13" s="5">
        <f>I13/I5</f>
        <v>7.5168722364440305E-2</v>
      </c>
      <c r="K13" s="3">
        <f>K14+K15</f>
        <v>3280.7248115399998</v>
      </c>
    </row>
    <row r="14" spans="1:11" x14ac:dyDescent="0.25">
      <c r="E14" s="6" t="s">
        <v>15</v>
      </c>
      <c r="F14" s="6"/>
      <c r="G14" s="2">
        <v>3273.46187323</v>
      </c>
      <c r="H14" s="4">
        <f>G14/G7</f>
        <v>0.11876567342670502</v>
      </c>
      <c r="I14">
        <v>317</v>
      </c>
      <c r="J14" s="4">
        <f>I14/I7</f>
        <v>0.13989408649602825</v>
      </c>
      <c r="K14" s="2">
        <v>3280.7248115399998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2.9542097488921715E-3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5682.3394964199997</v>
      </c>
      <c r="H18" s="4">
        <f>G18/G5</f>
        <v>0.10544608850318414</v>
      </c>
      <c r="I18">
        <v>313</v>
      </c>
      <c r="J18" s="4">
        <f>I18/I5</f>
        <v>7.284151733767745E-2</v>
      </c>
      <c r="K18" s="2">
        <v>4976.0018353699998</v>
      </c>
    </row>
    <row r="19" spans="2:11" x14ac:dyDescent="0.25">
      <c r="E19" s="6" t="s">
        <v>20</v>
      </c>
      <c r="F19" s="6"/>
      <c r="G19" s="2">
        <v>3435.9971789699998</v>
      </c>
      <c r="H19" s="4">
        <f>G19/G5</f>
        <v>6.3761143250702729E-2</v>
      </c>
      <c r="I19">
        <v>45</v>
      </c>
      <c r="J19" s="4">
        <f>I19/I5</f>
        <v>1.047242262043286E-2</v>
      </c>
      <c r="K19" s="2">
        <v>822.90782873000001</v>
      </c>
    </row>
    <row r="20" spans="2:11" x14ac:dyDescent="0.25">
      <c r="E20" s="6" t="s">
        <v>21</v>
      </c>
      <c r="F20" s="6"/>
      <c r="G20" s="2">
        <v>44770.238776589998</v>
      </c>
      <c r="H20" s="4">
        <f>1-H18-H19</f>
        <v>0.83079276824611314</v>
      </c>
      <c r="I20">
        <v>3902</v>
      </c>
      <c r="J20" s="4">
        <f>1-J18-J19</f>
        <v>0.91668606004188968</v>
      </c>
      <c r="K20" s="2">
        <v>42089.449022649998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41660.792296669999</v>
      </c>
      <c r="H22" s="4">
        <f>G22/G20</f>
        <v>0.93054657368622518</v>
      </c>
      <c r="I22">
        <v>3360</v>
      </c>
      <c r="J22" s="4">
        <f>I22/I20</f>
        <v>0.86109687339825736</v>
      </c>
      <c r="K22" s="2">
        <v>40763.45112084</v>
      </c>
    </row>
    <row r="23" spans="2:11" x14ac:dyDescent="0.25">
      <c r="F23" t="s">
        <v>24</v>
      </c>
      <c r="G23" s="2">
        <f>G20-G22</f>
        <v>3109.4464799199995</v>
      </c>
      <c r="H23" s="4">
        <f>1-H22</f>
        <v>6.9453426313774824E-2</v>
      </c>
      <c r="I23">
        <f>I20-I22</f>
        <v>542</v>
      </c>
      <c r="J23" s="4">
        <f>1-J22</f>
        <v>0.13890312660174264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53876.357587630002</v>
      </c>
      <c r="H26" s="4">
        <f>G26/G5</f>
        <v>0.99977327542531003</v>
      </c>
      <c r="I26">
        <v>4270</v>
      </c>
      <c r="J26" s="4">
        <f>I26/I5</f>
        <v>0.99371654642774032</v>
      </c>
      <c r="K26" s="2">
        <v>47880.769327059999</v>
      </c>
    </row>
    <row r="27" spans="2:11" x14ac:dyDescent="0.25">
      <c r="E27" s="6" t="s">
        <v>27</v>
      </c>
      <c r="F27" s="6"/>
      <c r="G27" s="2">
        <v>12.217864349999999</v>
      </c>
      <c r="H27" s="4">
        <f>G27/G5</f>
        <v>2.2672457468999737E-4</v>
      </c>
      <c r="I27">
        <v>18</v>
      </c>
      <c r="J27" s="4">
        <f>I27/I5</f>
        <v>4.1889690481731441E-3</v>
      </c>
      <c r="K27" s="2">
        <v>13.70030277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15062.236220180001</v>
      </c>
    </row>
    <row r="3" spans="1:2" x14ac:dyDescent="0.25">
      <c r="A3" t="s">
        <v>32</v>
      </c>
      <c r="B3">
        <f>'NEWT - EU'!$G$8</f>
        <v>41763.856134990005</v>
      </c>
    </row>
    <row r="4" spans="1:2" x14ac:dyDescent="0.25">
      <c r="A4" t="s">
        <v>33</v>
      </c>
      <c r="B4">
        <f>'NEWT - EU'!$G$9</f>
        <v>15.12926255</v>
      </c>
    </row>
    <row r="5" spans="1:2" x14ac:dyDescent="0.25">
      <c r="A5" t="s">
        <v>34</v>
      </c>
      <c r="B5">
        <f>'NEWT - EU'!$G$10</f>
        <v>0.21661791999999999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825</v>
      </c>
    </row>
    <row r="16" spans="1:2" x14ac:dyDescent="0.25">
      <c r="A16" t="s">
        <v>32</v>
      </c>
      <c r="B16">
        <f>'NEWT - EU'!$I$8</f>
        <v>3774</v>
      </c>
    </row>
    <row r="17" spans="1:2" x14ac:dyDescent="0.25">
      <c r="A17" t="s">
        <v>33</v>
      </c>
      <c r="B17">
        <f>'NEWT - EU'!$I$9</f>
        <v>39</v>
      </c>
    </row>
    <row r="18" spans="1:2" x14ac:dyDescent="0.25">
      <c r="A18" t="s">
        <v>34</v>
      </c>
      <c r="B18">
        <f>'NEWT - EU'!$I$10</f>
        <v>240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8350.7110765699999</v>
      </c>
    </row>
    <row r="28" spans="1:2" x14ac:dyDescent="0.25">
      <c r="A28" t="s">
        <v>37</v>
      </c>
      <c r="B28">
        <f>'NEWT - EU'!$G$19</f>
        <v>539.42342897000003</v>
      </c>
    </row>
    <row r="29" spans="1:2" x14ac:dyDescent="0.25">
      <c r="A29" t="s">
        <v>38</v>
      </c>
      <c r="B29">
        <f>'NEWT - EU'!$G$22</f>
        <v>44921.076846739998</v>
      </c>
    </row>
    <row r="30" spans="1:2" x14ac:dyDescent="0.25">
      <c r="A30" t="s">
        <v>39</v>
      </c>
      <c r="B30">
        <f>'NEWT - EU'!$G$23</f>
        <v>3014.8810028900043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56799.595184170001</v>
      </c>
    </row>
    <row r="41" spans="1:2" x14ac:dyDescent="0.25">
      <c r="A41" t="s">
        <v>42</v>
      </c>
      <c r="B41">
        <f>'NEWT - EU'!$G$27</f>
        <v>26.497171000000002</v>
      </c>
    </row>
    <row r="42" spans="1:2" x14ac:dyDescent="0.25">
      <c r="A42" t="s">
        <v>43</v>
      </c>
      <c r="B42">
        <f>'NEWT - EU'!$G$28</f>
        <v>0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2025-06-10T07:29:16Z</dcterms:created>
  <dcterms:modified xsi:type="dcterms:W3CDTF">2025-06-10T07:29:16Z</dcterms:modified>
</cp:coreProperties>
</file>