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5529F0DC-9B49-4D6F-BD1C-64829D48A4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5" i="5"/>
  <c r="J14" i="5"/>
  <c r="H14" i="5"/>
  <c r="K13" i="5"/>
  <c r="J13" i="5"/>
  <c r="I13" i="5"/>
  <c r="G13" i="5"/>
  <c r="H13" i="5" s="1"/>
  <c r="J10" i="5"/>
  <c r="H10" i="5"/>
  <c r="K8" i="5"/>
  <c r="I8" i="5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J9" i="2"/>
  <c r="K8" i="2"/>
  <c r="J8" i="2"/>
  <c r="I8" i="2"/>
  <c r="B16" i="3" s="1"/>
  <c r="H8" i="2"/>
  <c r="G8" i="2"/>
  <c r="B3" i="3" s="1"/>
  <c r="J7" i="2"/>
  <c r="H7" i="2"/>
  <c r="J5" i="2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<sst xmlns="http://schemas.openxmlformats.org/spreadsheetml/2006/main" count="82" uniqueCount="45">
  <si>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31 January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</si>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</sst>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17168.751795759999</c:v>
                </c:pt>
                <c:pt idx="1">
                  <c:v>38065.894785130004</c:v>
                </c:pt>
                <c:pt idx="2">
                  <c:v>518.70003984000004</c:v>
                </c:pt>
                <c:pt idx="3">
                  <c:v>0.74414069000000005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F8-4DF7-8E7F-37B5E553E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960</c:v>
                </c:pt>
                <c:pt idx="1">
                  <c:v>3554</c:v>
                </c:pt>
                <c:pt idx="2">
                  <c:v>69</c:v>
                </c:pt>
                <c:pt idx="3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A96-4765-AA5D-CD3821A26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11717.305549410001</c:v>
                </c:pt>
                <c:pt idx="1">
                  <c:v>87.321386189999998</c:v>
                </c:pt>
                <c:pt idx="2">
                  <c:v>42910.456149450001</c:v>
                </c:pt>
                <c:pt idx="3">
                  <c:v>519.5634958399969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E6E-4C88-837F-F8AEA5ECE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55031.225775289997</c:v>
                </c:pt>
                <c:pt idx="1">
                  <c:v>203.42080559999999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F41-4AE8-9545-35A6A6BBA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55754.090761419997</v>
      </c>
      <c r="H4" s="5"/>
      <c r="I4" s="1">
        <v>4607</v>
      </c>
      <c r="J4" s="5"/>
      <c r="K4" s="3">
        <v>52063.142051570001</v>
      </c>
    </row>
    <row r="5" spans="1:11" x14ac:dyDescent="0.35">
      <c r="E5" s="6" t="s">
        <v>7</v>
      </c>
      <c r="F5" s="6"/>
      <c r="G5" s="2">
        <v>55234.646580890003</v>
      </c>
      <c r="H5" s="4">
        <f>G5/G4</f>
        <v>0.99068329922636933</v>
      </c>
      <c r="I5">
        <v>4514</v>
      </c>
      <c r="J5" s="4">
        <f>I5/I4</f>
        <v>0.97981332754504014</v>
      </c>
      <c r="K5" s="2">
        <v>52062.540456809998</v>
      </c>
    </row>
    <row r="6" spans="1:11" x14ac:dyDescent="0.35">
      <c r="F6" t="s">
        <v>8</v>
      </c>
    </row>
    <row r="7" spans="1:11" x14ac:dyDescent="0.35">
      <c r="F7" t="s">
        <v>9</v>
      </c>
      <c r="G7" s="2">
        <v>17168.751795759999</v>
      </c>
      <c r="H7" s="4">
        <f>G7/G5</f>
        <v>0.31083301620508635</v>
      </c>
      <c r="I7">
        <v>960</v>
      </c>
      <c r="J7" s="4">
        <f>I7/I5</f>
        <v>0.21267168808152415</v>
      </c>
      <c r="K7" s="2">
        <v>14210.198473349999</v>
      </c>
    </row>
    <row r="8" spans="1:11" x14ac:dyDescent="0.35">
      <c r="F8" t="s">
        <v>10</v>
      </c>
      <c r="G8" s="2">
        <f>G5-G7</f>
        <v>38065.894785130004</v>
      </c>
      <c r="H8" s="4">
        <f>1-H7</f>
        <v>0.6891669837949137</v>
      </c>
      <c r="I8">
        <f>I5-I7</f>
        <v>3554</v>
      </c>
      <c r="J8" s="4">
        <f>1-J7</f>
        <v>0.78732831191847585</v>
      </c>
      <c r="K8" s="2">
        <f>K5-K7</f>
        <v>37852.341983459999</v>
      </c>
    </row>
    <row r="9" spans="1:11" x14ac:dyDescent="0.35">
      <c r="E9" s="6" t="s">
        <v>11</v>
      </c>
      <c r="F9" s="6"/>
      <c r="G9" s="2">
        <v>518.70003984000004</v>
      </c>
      <c r="H9" s="4">
        <f>1-H5-H10</f>
        <v>9.3033539379126558E-3</v>
      </c>
      <c r="I9">
        <v>69</v>
      </c>
      <c r="J9" s="4">
        <f>1-J5-J10</f>
        <v>1.4977208595615389E-2</v>
      </c>
      <c r="K9" s="2">
        <v>0</v>
      </c>
    </row>
    <row r="10" spans="1:11" x14ac:dyDescent="0.35">
      <c r="E10" s="6" t="s">
        <v>12</v>
      </c>
      <c r="F10" s="6"/>
      <c r="G10" s="2">
        <v>0.74414069000000005</v>
      </c>
      <c r="H10" s="4">
        <f>G10/G4</f>
        <v>1.334683571801553E-5</v>
      </c>
      <c r="I10">
        <v>24</v>
      </c>
      <c r="J10" s="4">
        <f>I10/I4</f>
        <v>5.2094638593444759E-3</v>
      </c>
      <c r="K10" s="2">
        <v>0.60159476000000001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1993.22864796</v>
      </c>
      <c r="H13" s="5">
        <f>G13/G5</f>
        <v>3.6086564707913132E-2</v>
      </c>
      <c r="I13" s="1">
        <f>I14+I15</f>
        <v>255</v>
      </c>
      <c r="J13" s="5">
        <f>I13/I5</f>
        <v>5.649091714665485E-2</v>
      </c>
      <c r="K13" s="3">
        <f>K14+K15</f>
        <v>216.52706151999999</v>
      </c>
    </row>
    <row r="14" spans="1:11" x14ac:dyDescent="0.35">
      <c r="E14" s="6" t="s">
        <v>15</v>
      </c>
      <c r="F14" s="6"/>
      <c r="G14" s="2">
        <v>1993.22864796</v>
      </c>
      <c r="H14" s="4">
        <f>G14/G7</f>
        <v>0.11609630517532721</v>
      </c>
      <c r="I14">
        <v>255</v>
      </c>
      <c r="J14" s="4">
        <f>I14/I7</f>
        <v>0.265625</v>
      </c>
      <c r="K14" s="2">
        <v>216.52706151999999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11717.305549410001</v>
      </c>
      <c r="H18" s="4">
        <f>G18/G5</f>
        <v>0.21213687920045343</v>
      </c>
      <c r="I18">
        <v>334</v>
      </c>
      <c r="J18" s="4">
        <f>I18/I5</f>
        <v>7.3992024811696949E-2</v>
      </c>
      <c r="K18" s="2">
        <v>9885.0634973899996</v>
      </c>
    </row>
    <row r="19" spans="2:11" x14ac:dyDescent="0.35">
      <c r="E19" s="6" t="s">
        <v>20</v>
      </c>
      <c r="F19" s="6"/>
      <c r="G19" s="2">
        <v>87.321386189999998</v>
      </c>
      <c r="H19" s="4">
        <f>G19/G5</f>
        <v>1.5809168989996093E-3</v>
      </c>
      <c r="I19">
        <v>4</v>
      </c>
      <c r="J19" s="4">
        <f>I19/I5</f>
        <v>8.8613203367301726E-4</v>
      </c>
      <c r="K19" s="2">
        <v>87.321386189999998</v>
      </c>
    </row>
    <row r="20" spans="2:11" x14ac:dyDescent="0.35">
      <c r="E20" s="6" t="s">
        <v>21</v>
      </c>
      <c r="F20" s="6"/>
      <c r="G20" s="2">
        <v>43430.019645289998</v>
      </c>
      <c r="H20" s="4">
        <f>1-H18-H19</f>
        <v>0.78628220390054693</v>
      </c>
      <c r="I20">
        <v>4176</v>
      </c>
      <c r="J20" s="4">
        <f>1-J18-J19</f>
        <v>0.92512184315462997</v>
      </c>
      <c r="K20" s="2">
        <v>42090.155573229997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42910.456149450001</v>
      </c>
      <c r="H22" s="4">
        <f>G22/G20</f>
        <v>0.98803676581121824</v>
      </c>
      <c r="I22">
        <v>4099</v>
      </c>
      <c r="J22" s="4">
        <f>I22/I20</f>
        <v>0.98156130268199238</v>
      </c>
      <c r="K22" s="2">
        <v>41629.426108699998</v>
      </c>
    </row>
    <row r="23" spans="2:11" x14ac:dyDescent="0.35">
      <c r="F23" t="s">
        <v>24</v>
      </c>
      <c r="G23" s="2">
        <f>G20-G22</f>
        <v>519.5634958399969</v>
      </c>
      <c r="H23" s="4">
        <f>1-H22</f>
        <v>1.1963234188781757E-2</v>
      </c>
      <c r="I23">
        <f>I20-I22</f>
        <v>77</v>
      </c>
      <c r="J23" s="4">
        <f>1-J22</f>
        <v>1.8438697318007624E-2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55031.225775289997</v>
      </c>
      <c r="H26" s="4">
        <f>G26/G5</f>
        <v>0.99631715203785909</v>
      </c>
      <c r="I26">
        <v>4499</v>
      </c>
      <c r="J26" s="4">
        <f>I26/I5</f>
        <v>0.99667700487372624</v>
      </c>
      <c r="K26" s="2">
        <v>51859.645443070003</v>
      </c>
    </row>
    <row r="27" spans="2:11" x14ac:dyDescent="0.35">
      <c r="E27" s="6" t="s">
        <v>27</v>
      </c>
      <c r="F27" s="6"/>
      <c r="G27" s="2">
        <v>203.42080559999999</v>
      </c>
      <c r="H27" s="4">
        <f>G27/G5</f>
        <v>3.6828479621408353E-3</v>
      </c>
      <c r="I27">
        <v>15</v>
      </c>
      <c r="J27" s="4">
        <f>I27/I5</f>
        <v>3.3229951262738148E-3</v>
      </c>
      <c r="K27" s="2">
        <v>202.89501374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45782.347728940003</v>
      </c>
      <c r="H4" s="5"/>
      <c r="I4" s="1">
        <v>5562</v>
      </c>
      <c r="J4" s="5"/>
      <c r="K4" s="3">
        <v>65315.773784069999</v>
      </c>
    </row>
    <row r="5" spans="1:11" x14ac:dyDescent="0.35">
      <c r="E5" s="6" t="s">
        <v>7</v>
      </c>
      <c r="F5" s="6"/>
      <c r="G5" s="2">
        <v>44908.350377930001</v>
      </c>
      <c r="H5" s="4">
        <f>G5/G4</f>
        <v>0.98090973061965692</v>
      </c>
      <c r="I5">
        <v>4224</v>
      </c>
      <c r="J5" s="4">
        <f>I5/I4</f>
        <v>0.75943905070118667</v>
      </c>
      <c r="K5" s="2">
        <v>41706.973393959997</v>
      </c>
    </row>
    <row r="6" spans="1:11" x14ac:dyDescent="0.35">
      <c r="F6" t="s">
        <v>8</v>
      </c>
    </row>
    <row r="7" spans="1:11" x14ac:dyDescent="0.35">
      <c r="F7" t="s">
        <v>9</v>
      </c>
      <c r="G7" s="2">
        <v>24806.62257747</v>
      </c>
      <c r="H7" s="4">
        <f>G7/G5</f>
        <v>0.55238329550535215</v>
      </c>
      <c r="I7">
        <v>2278</v>
      </c>
      <c r="J7" s="4">
        <f>I7/I5</f>
        <v>0.53929924242424243</v>
      </c>
      <c r="K7" s="2">
        <v>21809.46172358</v>
      </c>
    </row>
    <row r="8" spans="1:11" x14ac:dyDescent="0.35">
      <c r="F8" t="s">
        <v>10</v>
      </c>
      <c r="G8" s="2">
        <f>G5-G7</f>
        <v>20101.727800460001</v>
      </c>
      <c r="H8" s="4">
        <f>1-H7</f>
        <v>0.44761670449464785</v>
      </c>
      <c r="I8">
        <f>I5-I7</f>
        <v>1946</v>
      </c>
      <c r="J8" s="4">
        <f>1-J7</f>
        <v>0.46070075757575757</v>
      </c>
      <c r="K8" s="2">
        <f>K5-K7</f>
        <v>19897.511670379998</v>
      </c>
    </row>
    <row r="9" spans="1:11" x14ac:dyDescent="0.35">
      <c r="E9" s="6" t="s">
        <v>11</v>
      </c>
      <c r="F9" s="6"/>
      <c r="G9" s="2">
        <v>792.66102951000005</v>
      </c>
      <c r="H9" s="4">
        <f>1-H5-H10</f>
        <v>1.731368243068376E-2</v>
      </c>
      <c r="I9">
        <v>1208</v>
      </c>
      <c r="J9" s="4">
        <f>1-J5-J10</f>
        <v>0.21718806184825598</v>
      </c>
      <c r="K9" s="2">
        <v>258.77898656000002</v>
      </c>
    </row>
    <row r="10" spans="1:11" x14ac:dyDescent="0.35">
      <c r="E10" s="6" t="s">
        <v>12</v>
      </c>
      <c r="F10" s="6"/>
      <c r="G10" s="2">
        <v>81.336321499999997</v>
      </c>
      <c r="H10" s="4">
        <f>G10/G4</f>
        <v>1.776586949659324E-3</v>
      </c>
      <c r="I10">
        <v>130</v>
      </c>
      <c r="J10" s="4">
        <f>I10/I4</f>
        <v>2.3372887450557354E-2</v>
      </c>
      <c r="K10" s="2">
        <v>23350.021403549999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2696.9675100300001</v>
      </c>
      <c r="H13" s="5">
        <f>G13/G5</f>
        <v>6.0054922688841675E-2</v>
      </c>
      <c r="I13" s="1">
        <f>I14+I15</f>
        <v>279</v>
      </c>
      <c r="J13" s="5">
        <f>I13/I5</f>
        <v>6.6051136363636367E-2</v>
      </c>
      <c r="K13" s="3">
        <f>K14+K15</f>
        <v>2707.53723141</v>
      </c>
    </row>
    <row r="14" spans="1:11" x14ac:dyDescent="0.35">
      <c r="E14" s="6" t="s">
        <v>15</v>
      </c>
      <c r="F14" s="6"/>
      <c r="G14" s="2">
        <v>2696.9675100300001</v>
      </c>
      <c r="H14" s="4">
        <f>G14/G7</f>
        <v>0.10871965748692666</v>
      </c>
      <c r="I14">
        <v>273</v>
      </c>
      <c r="J14" s="4">
        <f>I14/I7</f>
        <v>0.11984196663740122</v>
      </c>
      <c r="K14" s="2">
        <v>2707.4470344000001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3.0832476875642342E-3</v>
      </c>
      <c r="K15" s="2">
        <v>9.0197009999999994E-2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4019.0698992399998</v>
      </c>
      <c r="H18" s="4">
        <f>G18/G5</f>
        <v>8.9494935026942182E-2</v>
      </c>
      <c r="I18">
        <v>241</v>
      </c>
      <c r="J18" s="4">
        <f>I18/I5</f>
        <v>5.705492424242424E-2</v>
      </c>
      <c r="K18" s="2">
        <v>3648.0504212000001</v>
      </c>
    </row>
    <row r="19" spans="2:11" x14ac:dyDescent="0.35">
      <c r="E19" s="6" t="s">
        <v>20</v>
      </c>
      <c r="F19" s="6"/>
      <c r="G19" s="2">
        <v>1701.33013013</v>
      </c>
      <c r="H19" s="4">
        <f>G19/G5</f>
        <v>3.7884493993039448E-2</v>
      </c>
      <c r="I19">
        <v>26</v>
      </c>
      <c r="J19" s="4">
        <f>I19/I5</f>
        <v>6.15530303030303E-3</v>
      </c>
      <c r="K19" s="2">
        <v>418.36650107999998</v>
      </c>
    </row>
    <row r="20" spans="2:11" x14ac:dyDescent="0.35">
      <c r="E20" s="6" t="s">
        <v>21</v>
      </c>
      <c r="F20" s="6"/>
      <c r="G20" s="2">
        <v>39187.95034856</v>
      </c>
      <c r="H20" s="4">
        <f>1-H18-H19</f>
        <v>0.87262057098001833</v>
      </c>
      <c r="I20">
        <v>3920</v>
      </c>
      <c r="J20" s="4">
        <f>1-J18-J19</f>
        <v>0.93678977272727282</v>
      </c>
      <c r="K20" s="2">
        <v>37634.277025169999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38712.5914185</v>
      </c>
      <c r="H22" s="4">
        <f>G22/G20</f>
        <v>0.987869767981436</v>
      </c>
      <c r="I22">
        <v>3392</v>
      </c>
      <c r="J22" s="4">
        <f>I22/I20</f>
        <v>0.86530612244897964</v>
      </c>
      <c r="K22" s="2">
        <v>37111.878474899997</v>
      </c>
    </row>
    <row r="23" spans="2:11" x14ac:dyDescent="0.35">
      <c r="F23" t="s">
        <v>24</v>
      </c>
      <c r="G23" s="2">
        <f>G20-G22</f>
        <v>475.35893005999969</v>
      </c>
      <c r="H23" s="4">
        <f>1-H22</f>
        <v>1.2130232018564002E-2</v>
      </c>
      <c r="I23">
        <f>I20-I22</f>
        <v>528</v>
      </c>
      <c r="J23" s="4">
        <f>1-J22</f>
        <v>0.13469387755102036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44707.24353919</v>
      </c>
      <c r="H26" s="4">
        <f>G26/G5</f>
        <v>0.99552183865478094</v>
      </c>
      <c r="I26">
        <v>4187</v>
      </c>
      <c r="J26" s="4">
        <f>I26/I5</f>
        <v>0.99124053030303028</v>
      </c>
      <c r="K26" s="2">
        <v>41503.474389709998</v>
      </c>
    </row>
    <row r="27" spans="2:11" x14ac:dyDescent="0.35">
      <c r="E27" s="6" t="s">
        <v>27</v>
      </c>
      <c r="F27" s="6"/>
      <c r="G27" s="2">
        <v>201.10683874</v>
      </c>
      <c r="H27" s="4">
        <f>G27/G5</f>
        <v>4.4781613452190621E-3</v>
      </c>
      <c r="I27">
        <v>28</v>
      </c>
      <c r="J27" s="4">
        <f>I27/I5</f>
        <v>6.628787878787879E-3</v>
      </c>
      <c r="K27" s="2">
        <v>203.40880723999999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17168.751795759999</v>
      </c>
    </row>
    <row r="3" spans="1:2" x14ac:dyDescent="0.35">
      <c r="A3" t="s">
        <v>32</v>
      </c>
      <c r="B3">
        <f>'NEWT - EU'!$G$8</f>
        <v>38065.894785130004</v>
      </c>
    </row>
    <row r="4" spans="1:2" x14ac:dyDescent="0.35">
      <c r="A4" t="s">
        <v>33</v>
      </c>
      <c r="B4">
        <f>'NEWT - EU'!$G$9</f>
        <v>518.70003984000004</v>
      </c>
    </row>
    <row r="5" spans="1:2" x14ac:dyDescent="0.35">
      <c r="A5" t="s">
        <v>34</v>
      </c>
      <c r="B5">
        <f>'NEWT - EU'!$G$10</f>
        <v>0.74414069000000005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960</v>
      </c>
    </row>
    <row r="16" spans="1:2" x14ac:dyDescent="0.35">
      <c r="A16" t="s">
        <v>32</v>
      </c>
      <c r="B16">
        <f>'NEWT - EU'!$I$8</f>
        <v>3554</v>
      </c>
    </row>
    <row r="17" spans="1:2" x14ac:dyDescent="0.35">
      <c r="A17" t="s">
        <v>33</v>
      </c>
      <c r="B17">
        <f>'NEWT - EU'!$I$9</f>
        <v>69</v>
      </c>
    </row>
    <row r="18" spans="1:2" x14ac:dyDescent="0.35">
      <c r="A18" t="s">
        <v>34</v>
      </c>
      <c r="B18">
        <f>'NEWT - EU'!$I$10</f>
        <v>24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11717.305549410001</v>
      </c>
    </row>
    <row r="28" spans="1:2" x14ac:dyDescent="0.35">
      <c r="A28" t="s">
        <v>37</v>
      </c>
      <c r="B28">
        <f>'NEWT - EU'!$G$19</f>
        <v>87.321386189999998</v>
      </c>
    </row>
    <row r="29" spans="1:2" x14ac:dyDescent="0.35">
      <c r="A29" t="s">
        <v>38</v>
      </c>
      <c r="B29">
        <f>'NEWT - EU'!$G$22</f>
        <v>42910.456149450001</v>
      </c>
    </row>
    <row r="30" spans="1:2" x14ac:dyDescent="0.35">
      <c r="A30" t="s">
        <v>39</v>
      </c>
      <c r="B30">
        <f>'NEWT - EU'!$G$23</f>
        <v>519.5634958399969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55031.225775289997</v>
      </c>
    </row>
    <row r="41" spans="1:2" x14ac:dyDescent="0.35">
      <c r="A41" t="s">
        <v>42</v>
      </c>
      <c r="B41">
        <f>'NEWT - EU'!$G$27</f>
        <v>203.42080559999999</v>
      </c>
    </row>
    <row r="42" spans="1:2" x14ac:dyDescent="0.35">
      <c r="A42" t="s">
        <v>43</v>
      </c>
      <c r="B42">
        <f>'NEWT - EU'!$G$28</f>
        <v>0</v>
      </c>
    </row>
    <row r="43" spans="1:2" x14ac:dyDescent="0.3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2025-02-04T16:10:31Z</dcterms:created>
  <dcterms:modified xsi:type="dcterms:W3CDTF">2025-02-04T16:10:31Z</dcterms:modified>
</cp:coreProperties>
</file>