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C946F6DD-F168-49BB-946D-C19221300A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J9" i="5"/>
  <c r="K8" i="5"/>
  <c r="J8" i="5"/>
  <c r="I8" i="5"/>
  <c r="J15" i="5" s="1"/>
  <c r="G8" i="5"/>
  <c r="H15" i="5" s="1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G23" i="2"/>
  <c r="B30" i="3" s="1"/>
  <c r="J22" i="2"/>
  <c r="H22" i="2"/>
  <c r="H23" i="2" s="1"/>
  <c r="H20" i="2"/>
  <c r="J19" i="2"/>
  <c r="J20" i="2" s="1"/>
  <c r="H19" i="2"/>
  <c r="J18" i="2"/>
  <c r="H18" i="2"/>
  <c r="J15" i="2"/>
  <c r="J14" i="2"/>
  <c r="H14" i="2"/>
  <c r="K13" i="2"/>
  <c r="J13" i="2"/>
  <c r="I13" i="2"/>
  <c r="G13" i="2"/>
  <c r="H13" i="2" s="1"/>
  <c r="J10" i="2"/>
  <c r="H10" i="2"/>
  <c r="H9" i="2"/>
  <c r="K8" i="2"/>
  <c r="I8" i="2"/>
  <c r="B16" i="3" s="1"/>
  <c r="G8" i="2"/>
  <c r="H15" i="2" s="1"/>
  <c r="J7" i="2"/>
  <c r="J8" i="2" s="1"/>
  <c r="H7" i="2"/>
  <c r="H8" i="2" s="1"/>
  <c r="J5" i="2"/>
  <c r="J9" i="2" s="1"/>
  <c r="H5" i="2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<sst xmlns="http://schemas.openxmlformats.org/spreadsheetml/2006/main" count="82" uniqueCount="45">
  <si>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03 October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</si>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</sst>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14429037.210610364</c:v>
                </c:pt>
                <c:pt idx="1">
                  <c:v>344180.68190106377</c:v>
                </c:pt>
                <c:pt idx="2">
                  <c:v>451638.423445892</c:v>
                </c:pt>
                <c:pt idx="3">
                  <c:v>1325.8551778159999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CA6-4EF2-A7A8-CB2BE8B2E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455770</c:v>
                </c:pt>
                <c:pt idx="1">
                  <c:v>12706</c:v>
                </c:pt>
                <c:pt idx="2">
                  <c:v>1048648</c:v>
                </c:pt>
                <c:pt idx="3">
                  <c:v>2671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4A6-4DE0-A12A-7115D22F5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6213486.0754186874</c:v>
                </c:pt>
                <c:pt idx="1">
                  <c:v>2304110.0633966438</c:v>
                </c:pt>
                <c:pt idx="2">
                  <c:v>95522.690333659004</c:v>
                </c:pt>
                <c:pt idx="3">
                  <c:v>6160099.0633624382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6E5-4F83-8DDC-E75601859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6056697.9971677037</c:v>
                </c:pt>
                <c:pt idx="1">
                  <c:v>8707258.1485910043</c:v>
                </c:pt>
                <c:pt idx="2">
                  <c:v>9044.8219654799996</c:v>
                </c:pt>
                <c:pt idx="3">
                  <c:v>216.92478723900001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D92-4775-BE34-BCDF61515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15226182.171135137</v>
      </c>
      <c r="H4" s="5"/>
      <c r="I4" s="1">
        <v>1519795</v>
      </c>
      <c r="J4" s="5"/>
      <c r="K4" s="3">
        <v>1027059.601503524</v>
      </c>
    </row>
    <row r="5" spans="1:11" x14ac:dyDescent="0.25">
      <c r="E5" s="6" t="s">
        <v>7</v>
      </c>
      <c r="F5" s="6"/>
      <c r="G5" s="2">
        <v>14773217.892511427</v>
      </c>
      <c r="H5" s="4">
        <f>G5/G4</f>
        <v>0.97025096156524315</v>
      </c>
      <c r="I5">
        <v>468476</v>
      </c>
      <c r="J5" s="4">
        <f>I5/I4</f>
        <v>0.30824946785586216</v>
      </c>
      <c r="K5" s="2">
        <v>880242.31112655695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14429037.210610364</v>
      </c>
      <c r="H7" s="4">
        <f>G7/G5</f>
        <v>0.97670238912027896</v>
      </c>
      <c r="I7">
        <v>455770</v>
      </c>
      <c r="J7" s="4">
        <f>I7/I5</f>
        <v>0.97287801296117626</v>
      </c>
      <c r="K7" s="2">
        <v>773322.75690763199</v>
      </c>
    </row>
    <row r="8" spans="1:11" x14ac:dyDescent="0.25">
      <c r="F8" t="s">
        <v>10</v>
      </c>
      <c r="G8" s="2">
        <f>G5-G7</f>
        <v>344180.68190106377</v>
      </c>
      <c r="H8" s="4">
        <f>1-H7</f>
        <v>2.3297610879721042E-2</v>
      </c>
      <c r="I8">
        <f>I5-I7</f>
        <v>12706</v>
      </c>
      <c r="J8" s="4">
        <f>1-J7</f>
        <v>2.7121987038823736E-2</v>
      </c>
      <c r="K8" s="2">
        <f>K5-K7</f>
        <v>106919.55421892495</v>
      </c>
    </row>
    <row r="9" spans="1:11" x14ac:dyDescent="0.25">
      <c r="E9" s="6" t="s">
        <v>11</v>
      </c>
      <c r="F9" s="6"/>
      <c r="G9" s="2">
        <v>451638.423445892</v>
      </c>
      <c r="H9" s="4">
        <f>1-H5-H10</f>
        <v>2.9661961112095524E-2</v>
      </c>
      <c r="I9">
        <v>1048648</v>
      </c>
      <c r="J9" s="4">
        <f>1-J5-J10</f>
        <v>0.68999305827430668</v>
      </c>
      <c r="K9" s="2">
        <v>145919.24912757199</v>
      </c>
    </row>
    <row r="10" spans="1:11" x14ac:dyDescent="0.25">
      <c r="E10" s="6" t="s">
        <v>12</v>
      </c>
      <c r="F10" s="6"/>
      <c r="G10" s="2">
        <v>1325.8551778159999</v>
      </c>
      <c r="H10" s="4">
        <f>G10/G4</f>
        <v>8.7077322661321821E-5</v>
      </c>
      <c r="I10">
        <v>2671</v>
      </c>
      <c r="J10" s="4">
        <f>I10/I4</f>
        <v>1.7574738698311286E-3</v>
      </c>
      <c r="K10" s="2">
        <v>898.04124939500002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7472615.5022703465</v>
      </c>
      <c r="H13" s="5">
        <f>G13/G5</f>
        <v>0.50582178890478757</v>
      </c>
      <c r="I13" s="1">
        <f>I14+I15</f>
        <v>260008</v>
      </c>
      <c r="J13" s="5">
        <f>I13/I5</f>
        <v>0.55500815409967641</v>
      </c>
      <c r="K13" s="3">
        <f>K14+K15</f>
        <v>65181.421694438999</v>
      </c>
    </row>
    <row r="14" spans="1:11" x14ac:dyDescent="0.25">
      <c r="E14" s="6" t="s">
        <v>15</v>
      </c>
      <c r="F14" s="6"/>
      <c r="G14" s="2">
        <v>7458937.6974309394</v>
      </c>
      <c r="H14" s="4">
        <f>G14/G7</f>
        <v>0.51693939024192304</v>
      </c>
      <c r="I14">
        <v>258976</v>
      </c>
      <c r="J14" s="4">
        <f>I14/I7</f>
        <v>0.56821642495118152</v>
      </c>
      <c r="K14" s="2">
        <v>65181.421694438999</v>
      </c>
    </row>
    <row r="15" spans="1:11" x14ac:dyDescent="0.25">
      <c r="E15" s="6" t="s">
        <v>16</v>
      </c>
      <c r="F15" s="6"/>
      <c r="G15" s="2">
        <v>13677.804839406999</v>
      </c>
      <c r="H15" s="4">
        <f>G15/G8</f>
        <v>3.974018751970148E-2</v>
      </c>
      <c r="I15">
        <v>1032</v>
      </c>
      <c r="J15" s="4">
        <f>I15/I8</f>
        <v>8.1221470171572482E-2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6213486.0754186874</v>
      </c>
      <c r="H18" s="4">
        <f>G18/G5</f>
        <v>0.42059124292536937</v>
      </c>
      <c r="I18">
        <v>232865</v>
      </c>
      <c r="J18" s="4">
        <f>I18/I5</f>
        <v>0.49706922019484456</v>
      </c>
      <c r="K18" s="2">
        <v>79286.158093924998</v>
      </c>
    </row>
    <row r="19" spans="2:11" x14ac:dyDescent="0.25">
      <c r="E19" s="6" t="s">
        <v>20</v>
      </c>
      <c r="F19" s="6"/>
      <c r="G19" s="2">
        <v>2304110.0633966438</v>
      </c>
      <c r="H19" s="4">
        <f>G19/G5</f>
        <v>0.15596534757431565</v>
      </c>
      <c r="I19">
        <v>39741</v>
      </c>
      <c r="J19" s="4">
        <f>I19/I5</f>
        <v>8.4830386188406659E-2</v>
      </c>
      <c r="K19" s="2">
        <v>97024.185819153994</v>
      </c>
    </row>
    <row r="20" spans="2:11" x14ac:dyDescent="0.25">
      <c r="E20" s="6" t="s">
        <v>21</v>
      </c>
      <c r="F20" s="6"/>
      <c r="G20" s="2">
        <v>6255621.7536960971</v>
      </c>
      <c r="H20" s="4">
        <f>1-H18-H19</f>
        <v>0.423443409500315</v>
      </c>
      <c r="I20">
        <v>195870</v>
      </c>
      <c r="J20" s="4">
        <f>1-J18-J19</f>
        <v>0.41810039361674878</v>
      </c>
      <c r="K20" s="2">
        <v>703931.96721347806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95522.690333659004</v>
      </c>
      <c r="H22" s="4">
        <f>G22/G20</f>
        <v>1.5269895478769955E-2</v>
      </c>
      <c r="I22">
        <v>8497</v>
      </c>
      <c r="J22" s="4">
        <f>I22/I20</f>
        <v>4.3380813805074796E-2</v>
      </c>
      <c r="K22" s="2">
        <v>44488.653010433998</v>
      </c>
    </row>
    <row r="23" spans="2:11" x14ac:dyDescent="0.25">
      <c r="F23" t="s">
        <v>24</v>
      </c>
      <c r="G23" s="2">
        <f>G20-G22</f>
        <v>6160099.0633624382</v>
      </c>
      <c r="H23" s="4">
        <f>1-H22</f>
        <v>0.98473010452123</v>
      </c>
      <c r="I23">
        <f>I20-I22</f>
        <v>187373</v>
      </c>
      <c r="J23" s="4">
        <f>1-J22</f>
        <v>0.95661918619492525</v>
      </c>
      <c r="K23" s="2">
        <f>K20-K22</f>
        <v>659443.31420304405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6056697.9971677037</v>
      </c>
      <c r="H26" s="4">
        <f>G26/G5</f>
        <v>0.40997824856004156</v>
      </c>
      <c r="I26">
        <v>212854</v>
      </c>
      <c r="J26" s="4">
        <f>I26/I5</f>
        <v>0.45435411846071089</v>
      </c>
      <c r="K26" s="2">
        <v>165427.72257996001</v>
      </c>
    </row>
    <row r="27" spans="2:11" x14ac:dyDescent="0.25">
      <c r="E27" s="6" t="s">
        <v>27</v>
      </c>
      <c r="F27" s="6"/>
      <c r="G27" s="2">
        <v>8707258.1485910043</v>
      </c>
      <c r="H27" s="4">
        <f>G27/G5</f>
        <v>0.58939482325003345</v>
      </c>
      <c r="I27">
        <v>254940</v>
      </c>
      <c r="J27" s="4">
        <f>I27/I5</f>
        <v>0.54419009725151346</v>
      </c>
      <c r="K27" s="2">
        <v>714814.58854659705</v>
      </c>
    </row>
    <row r="28" spans="2:11" x14ac:dyDescent="0.25">
      <c r="E28" s="6" t="s">
        <v>28</v>
      </c>
      <c r="F28" s="6"/>
      <c r="G28" s="2">
        <v>9044.8219654799996</v>
      </c>
      <c r="H28" s="4">
        <f>G28/G5</f>
        <v>6.1224453814255576E-4</v>
      </c>
      <c r="I28">
        <v>680</v>
      </c>
      <c r="J28" s="4">
        <f>I28/I5</f>
        <v>1.4515151256414417E-3</v>
      </c>
      <c r="K28" s="2">
        <v>0</v>
      </c>
    </row>
    <row r="29" spans="2:11" x14ac:dyDescent="0.25">
      <c r="E29" s="6" t="s">
        <v>29</v>
      </c>
      <c r="F29" s="6"/>
      <c r="G29" s="2">
        <v>216.92478723900001</v>
      </c>
      <c r="H29" s="4">
        <f>G29/G5</f>
        <v>1.4683651782389238E-5</v>
      </c>
      <c r="I29">
        <v>2</v>
      </c>
      <c r="J29" s="4">
        <f>I29/I5</f>
        <v>4.2691621342395339E-6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13908655.735331699</v>
      </c>
      <c r="H4" s="5"/>
      <c r="I4" s="1">
        <v>2114095</v>
      </c>
      <c r="J4" s="5"/>
      <c r="K4" s="3">
        <v>219786327.16443923</v>
      </c>
    </row>
    <row r="5" spans="1:11" x14ac:dyDescent="0.25">
      <c r="E5" s="6" t="s">
        <v>7</v>
      </c>
      <c r="F5" s="6"/>
      <c r="G5" s="2">
        <v>11762401.596033884</v>
      </c>
      <c r="H5" s="4">
        <f>G5/G4</f>
        <v>0.84568931892923649</v>
      </c>
      <c r="I5">
        <v>378941</v>
      </c>
      <c r="J5" s="4">
        <f>I5/I4</f>
        <v>0.17924501973657758</v>
      </c>
      <c r="K5" s="2">
        <v>34973008.697250515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11294421.902567232</v>
      </c>
      <c r="H7" s="4">
        <f>G7/G5</f>
        <v>0.96021393338377015</v>
      </c>
      <c r="I7">
        <v>364909</v>
      </c>
      <c r="J7" s="4">
        <f>I7/I5</f>
        <v>0.96297048880960356</v>
      </c>
      <c r="K7" s="2">
        <v>34855700.366974324</v>
      </c>
    </row>
    <row r="8" spans="1:11" x14ac:dyDescent="0.25">
      <c r="F8" t="s">
        <v>10</v>
      </c>
      <c r="G8" s="2">
        <f>G5-G7</f>
        <v>467979.69346665218</v>
      </c>
      <c r="H8" s="4">
        <f>1-H7</f>
        <v>3.9786066616229854E-2</v>
      </c>
      <c r="I8">
        <f>I5-I7</f>
        <v>14032</v>
      </c>
      <c r="J8" s="4">
        <f>1-J7</f>
        <v>3.7029511190396436E-2</v>
      </c>
      <c r="K8" s="2">
        <f>K5-K7</f>
        <v>117308.33027619123</v>
      </c>
    </row>
    <row r="9" spans="1:11" x14ac:dyDescent="0.25">
      <c r="E9" s="6" t="s">
        <v>11</v>
      </c>
      <c r="F9" s="6"/>
      <c r="G9" s="2">
        <v>2061853.926386975</v>
      </c>
      <c r="H9" s="4">
        <f>1-H5-H10</f>
        <v>0.14824250205210809</v>
      </c>
      <c r="I9">
        <v>1498354</v>
      </c>
      <c r="J9" s="4">
        <f>1-J5-J10</f>
        <v>0.70874487664934638</v>
      </c>
      <c r="K9" s="2">
        <v>183905868.40691283</v>
      </c>
    </row>
    <row r="10" spans="1:11" x14ac:dyDescent="0.25">
      <c r="E10" s="6" t="s">
        <v>12</v>
      </c>
      <c r="F10" s="6"/>
      <c r="G10" s="2">
        <v>84400.212910841001</v>
      </c>
      <c r="H10" s="4">
        <f>G10/G4</f>
        <v>6.0681790186554061E-3</v>
      </c>
      <c r="I10">
        <v>236800</v>
      </c>
      <c r="J10" s="4">
        <f>I10/I4</f>
        <v>0.112010103614076</v>
      </c>
      <c r="K10" s="2">
        <v>907450.06027589797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5241946.8909529215</v>
      </c>
      <c r="H13" s="5">
        <f>G13/G5</f>
        <v>0.44565277321600988</v>
      </c>
      <c r="I13" s="1">
        <f>I14+I15</f>
        <v>159830</v>
      </c>
      <c r="J13" s="5">
        <f>I13/I5</f>
        <v>0.42178069937008661</v>
      </c>
      <c r="K13" s="3">
        <f>K14+K15</f>
        <v>9927002.0615407284</v>
      </c>
    </row>
    <row r="14" spans="1:11" x14ac:dyDescent="0.25">
      <c r="E14" s="6" t="s">
        <v>15</v>
      </c>
      <c r="F14" s="6"/>
      <c r="G14" s="2">
        <v>5230584.9351151194</v>
      </c>
      <c r="H14" s="4">
        <f>G14/G7</f>
        <v>0.46311223188202338</v>
      </c>
      <c r="I14">
        <v>159027</v>
      </c>
      <c r="J14" s="4">
        <f>I14/I7</f>
        <v>0.43579906223195369</v>
      </c>
      <c r="K14" s="2">
        <v>9926943.3742920794</v>
      </c>
    </row>
    <row r="15" spans="1:11" x14ac:dyDescent="0.25">
      <c r="E15" s="6" t="s">
        <v>16</v>
      </c>
      <c r="F15" s="6"/>
      <c r="G15" s="2">
        <v>11361.955837801999</v>
      </c>
      <c r="H15" s="4">
        <f>G15/G8</f>
        <v>2.4278736869192043E-2</v>
      </c>
      <c r="I15">
        <v>803</v>
      </c>
      <c r="J15" s="4">
        <f>I15/I8</f>
        <v>5.7226339794754846E-2</v>
      </c>
      <c r="K15" s="2">
        <v>58.687248650000001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4517977.1275897771</v>
      </c>
      <c r="H18" s="4">
        <f>G18/G5</f>
        <v>0.38410328798101701</v>
      </c>
      <c r="I18">
        <v>148516</v>
      </c>
      <c r="J18" s="4">
        <f>I18/I5</f>
        <v>0.39192380871956323</v>
      </c>
      <c r="K18" s="2">
        <v>7288561.1553880256</v>
      </c>
    </row>
    <row r="19" spans="2:11" x14ac:dyDescent="0.25">
      <c r="E19" s="6" t="s">
        <v>20</v>
      </c>
      <c r="F19" s="6"/>
      <c r="G19" s="2">
        <v>1976597.6091474099</v>
      </c>
      <c r="H19" s="4">
        <f>G19/G5</f>
        <v>0.16804371054750339</v>
      </c>
      <c r="I19">
        <v>44247</v>
      </c>
      <c r="J19" s="4">
        <f>I19/I5</f>
        <v>0.11676487896532706</v>
      </c>
      <c r="K19" s="2">
        <v>7572392.976094557</v>
      </c>
    </row>
    <row r="20" spans="2:11" x14ac:dyDescent="0.25">
      <c r="E20" s="6" t="s">
        <v>21</v>
      </c>
      <c r="F20" s="6"/>
      <c r="G20" s="2">
        <v>5267826.8592966963</v>
      </c>
      <c r="H20" s="4">
        <f>1-H18-H19</f>
        <v>0.44785300147147961</v>
      </c>
      <c r="I20">
        <v>186141</v>
      </c>
      <c r="J20" s="4">
        <f>1-J18-J19</f>
        <v>0.49131131231510972</v>
      </c>
      <c r="K20" s="2">
        <v>20112048.430724248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135802.98449435501</v>
      </c>
      <c r="H22" s="4">
        <f>G22/G20</f>
        <v>2.5779697799803155E-2</v>
      </c>
      <c r="I22">
        <v>8663</v>
      </c>
      <c r="J22" s="4">
        <f>I22/I20</f>
        <v>4.6539988503338868E-2</v>
      </c>
      <c r="K22" s="2">
        <v>9881764.1195567474</v>
      </c>
    </row>
    <row r="23" spans="2:11" x14ac:dyDescent="0.25">
      <c r="F23" t="s">
        <v>24</v>
      </c>
      <c r="G23" s="2">
        <f>G20-G22</f>
        <v>5132023.8748023417</v>
      </c>
      <c r="H23" s="4">
        <f>1-H22</f>
        <v>0.97422030220019684</v>
      </c>
      <c r="I23">
        <f>I20-I22</f>
        <v>177478</v>
      </c>
      <c r="J23" s="4">
        <f>1-J22</f>
        <v>0.95346001149666115</v>
      </c>
      <c r="K23" s="2">
        <f>K20-K22</f>
        <v>10230284.311167501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5461184.1027925462</v>
      </c>
      <c r="H26" s="4">
        <f>G26/G5</f>
        <v>0.46429158690126515</v>
      </c>
      <c r="I26">
        <v>173480</v>
      </c>
      <c r="J26" s="4">
        <f>I26/I5</f>
        <v>0.45780213806370912</v>
      </c>
      <c r="K26" s="2">
        <v>21398331.922177829</v>
      </c>
    </row>
    <row r="27" spans="2:11" x14ac:dyDescent="0.25">
      <c r="E27" s="6" t="s">
        <v>27</v>
      </c>
      <c r="F27" s="6"/>
      <c r="G27" s="2">
        <v>6269383.5219823271</v>
      </c>
      <c r="H27" s="4">
        <f>G27/G5</f>
        <v>0.53300199545102034</v>
      </c>
      <c r="I27">
        <v>204331</v>
      </c>
      <c r="J27" s="4">
        <f>I27/I5</f>
        <v>0.53921586737777116</v>
      </c>
      <c r="K27" s="2">
        <v>13573260.014747549</v>
      </c>
    </row>
    <row r="28" spans="2:11" x14ac:dyDescent="0.25">
      <c r="E28" s="6" t="s">
        <v>28</v>
      </c>
      <c r="F28" s="6"/>
      <c r="G28" s="2">
        <v>29776.505138147</v>
      </c>
      <c r="H28" s="4">
        <f>G28/G5</f>
        <v>2.5314987670704268E-3</v>
      </c>
      <c r="I28">
        <v>1049</v>
      </c>
      <c r="J28" s="4">
        <f>I28/I5</f>
        <v>2.7682409662717943E-3</v>
      </c>
      <c r="K28" s="2">
        <v>376.50130367000003</v>
      </c>
    </row>
    <row r="29" spans="2:11" x14ac:dyDescent="0.25">
      <c r="E29" s="6" t="s">
        <v>29</v>
      </c>
      <c r="F29" s="6"/>
      <c r="G29" s="2">
        <v>2057.466120863</v>
      </c>
      <c r="H29" s="4">
        <f>G29/G5</f>
        <v>1.7491888064396209E-4</v>
      </c>
      <c r="I29">
        <v>72</v>
      </c>
      <c r="J29" s="4">
        <f>I29/I5</f>
        <v>1.9000319310921753E-4</v>
      </c>
      <c r="K29" s="2">
        <v>1040.2590214659999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14429037.210610364</v>
      </c>
    </row>
    <row r="3" spans="1:2" x14ac:dyDescent="0.25">
      <c r="A3" t="s">
        <v>32</v>
      </c>
      <c r="B3">
        <f>'NEWT - EU'!$G$8</f>
        <v>344180.68190106377</v>
      </c>
    </row>
    <row r="4" spans="1:2" x14ac:dyDescent="0.25">
      <c r="A4" t="s">
        <v>33</v>
      </c>
      <c r="B4">
        <f>'NEWT - EU'!$G$9</f>
        <v>451638.423445892</v>
      </c>
    </row>
    <row r="5" spans="1:2" x14ac:dyDescent="0.25">
      <c r="A5" t="s">
        <v>34</v>
      </c>
      <c r="B5">
        <f>'NEWT - EU'!$G$10</f>
        <v>1325.8551778159999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455770</v>
      </c>
    </row>
    <row r="16" spans="1:2" x14ac:dyDescent="0.25">
      <c r="A16" t="s">
        <v>32</v>
      </c>
      <c r="B16">
        <f>'NEWT - EU'!$I$8</f>
        <v>12706</v>
      </c>
    </row>
    <row r="17" spans="1:2" x14ac:dyDescent="0.25">
      <c r="A17" t="s">
        <v>33</v>
      </c>
      <c r="B17">
        <f>'NEWT - EU'!$I$9</f>
        <v>1048648</v>
      </c>
    </row>
    <row r="18" spans="1:2" x14ac:dyDescent="0.25">
      <c r="A18" t="s">
        <v>34</v>
      </c>
      <c r="B18">
        <f>'NEWT - EU'!$I$10</f>
        <v>2671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6213486.0754186874</v>
      </c>
    </row>
    <row r="28" spans="1:2" x14ac:dyDescent="0.25">
      <c r="A28" t="s">
        <v>37</v>
      </c>
      <c r="B28">
        <f>'NEWT - EU'!$G$19</f>
        <v>2304110.0633966438</v>
      </c>
    </row>
    <row r="29" spans="1:2" x14ac:dyDescent="0.25">
      <c r="A29" t="s">
        <v>38</v>
      </c>
      <c r="B29">
        <f>'NEWT - EU'!$G$22</f>
        <v>95522.690333659004</v>
      </c>
    </row>
    <row r="30" spans="1:2" x14ac:dyDescent="0.25">
      <c r="A30" t="s">
        <v>39</v>
      </c>
      <c r="B30">
        <f>'NEWT - EU'!$G$23</f>
        <v>6160099.0633624382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6056697.9971677037</v>
      </c>
    </row>
    <row r="41" spans="1:2" x14ac:dyDescent="0.25">
      <c r="A41" t="s">
        <v>42</v>
      </c>
      <c r="B41">
        <f>'NEWT - EU'!$G$27</f>
        <v>8707258.1485910043</v>
      </c>
    </row>
    <row r="42" spans="1:2" x14ac:dyDescent="0.25">
      <c r="A42" t="s">
        <v>43</v>
      </c>
      <c r="B42">
        <f>'NEWT - EU'!$G$28</f>
        <v>9044.8219654799996</v>
      </c>
    </row>
    <row r="43" spans="1:2" x14ac:dyDescent="0.25">
      <c r="A43" t="s">
        <v>44</v>
      </c>
      <c r="B43">
        <f>'NEWT - EU'!$G$29</f>
        <v>216.92478723900001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2025-10-15T14:45:24Z</dcterms:created>
  <dcterms:modified xsi:type="dcterms:W3CDTF">2025-10-15T14:45:24Z</dcterms:modified>
</cp:coreProperties>
</file>