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3072F643-DF60-4D98-9CF9-683F8EB5B31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20" i="5"/>
  <c r="H20" i="5"/>
  <c r="J19" i="5"/>
  <c r="H19" i="5"/>
  <c r="J18" i="5"/>
  <c r="H18" i="5"/>
  <c r="J15" i="5"/>
  <c r="J14" i="5"/>
  <c r="H14" i="5"/>
  <c r="K13" i="5"/>
  <c r="I13" i="5"/>
  <c r="J13" i="5" s="1"/>
  <c r="G13" i="5"/>
  <c r="H13" i="5" s="1"/>
  <c r="J10" i="5"/>
  <c r="H10" i="5"/>
  <c r="J9" i="5"/>
  <c r="K8" i="5"/>
  <c r="I8" i="5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B16" i="3" s="1"/>
  <c r="H8" i="2"/>
  <c r="G8" i="2"/>
  <c r="B3" i="3" s="1"/>
  <c r="J7" i="2"/>
  <c r="H7" i="2"/>
  <c r="J5" i="2"/>
  <c r="J9" i="2" s="1"/>
  <c r="H5" i="2"/>
  <c r="H9" i="2" s="1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<sst xmlns="http://schemas.openxmlformats.org/spreadsheetml/2006/main" count="82" uniqueCount="45">
  <si>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03 January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</si>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</sst>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8838.1715237000008</c:v>
                </c:pt>
                <c:pt idx="1">
                  <c:v>22404.938429779999</c:v>
                </c:pt>
                <c:pt idx="2">
                  <c:v>1.95214127</c:v>
                </c:pt>
                <c:pt idx="3">
                  <c:v>4.0648910000000003E-2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F14-458C-BFB5-5F7A5801C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471</c:v>
                </c:pt>
                <c:pt idx="1">
                  <c:v>2272</c:v>
                </c:pt>
                <c:pt idx="2">
                  <c:v>8</c:v>
                </c:pt>
                <c:pt idx="3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BB2-495F-93BD-A5B41209A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4618.4719496199996</c:v>
                </c:pt>
                <c:pt idx="1">
                  <c:v>179.25922763</c:v>
                </c:pt>
                <c:pt idx="2">
                  <c:v>25412.678166919999</c:v>
                </c:pt>
                <c:pt idx="3">
                  <c:v>1032.7006093100026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4C3-4F05-B670-C2EA6646D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31215.2670512</c:v>
                </c:pt>
                <c:pt idx="1">
                  <c:v>27.842902280000001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22A-47AA-8782-4C22C277C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31245.102743660002</v>
      </c>
      <c r="H4" s="5"/>
      <c r="I4" s="1">
        <v>2755</v>
      </c>
      <c r="J4" s="5"/>
      <c r="K4" s="3">
        <v>28991.232666219999</v>
      </c>
    </row>
    <row r="5" spans="1:11" x14ac:dyDescent="0.35">
      <c r="E5" s="6" t="s">
        <v>7</v>
      </c>
      <c r="F5" s="6"/>
      <c r="G5" s="2">
        <v>31243.109953480001</v>
      </c>
      <c r="H5" s="4">
        <f>G5/G4</f>
        <v>0.99993622071924837</v>
      </c>
      <c r="I5">
        <v>2743</v>
      </c>
      <c r="J5" s="4">
        <f>I5/I4</f>
        <v>0.99564428312159714</v>
      </c>
      <c r="K5" s="2">
        <v>28991.181446220002</v>
      </c>
    </row>
    <row r="6" spans="1:11" x14ac:dyDescent="0.35">
      <c r="F6" t="s">
        <v>8</v>
      </c>
    </row>
    <row r="7" spans="1:11" x14ac:dyDescent="0.35">
      <c r="F7" t="s">
        <v>9</v>
      </c>
      <c r="G7" s="2">
        <v>8838.1715237000008</v>
      </c>
      <c r="H7" s="4">
        <f>G7/G5</f>
        <v>0.28288385941283556</v>
      </c>
      <c r="I7">
        <v>471</v>
      </c>
      <c r="J7" s="4">
        <f>I7/I5</f>
        <v>0.17170980678089684</v>
      </c>
      <c r="K7" s="2">
        <v>6949.2313197100002</v>
      </c>
    </row>
    <row r="8" spans="1:11" x14ac:dyDescent="0.35">
      <c r="F8" t="s">
        <v>10</v>
      </c>
      <c r="G8" s="2">
        <f>G5-G7</f>
        <v>22404.938429779999</v>
      </c>
      <c r="H8" s="4">
        <f>1-H7</f>
        <v>0.71711614058716444</v>
      </c>
      <c r="I8">
        <f>I5-I7</f>
        <v>2272</v>
      </c>
      <c r="J8" s="4">
        <f>1-J7</f>
        <v>0.82829019321910313</v>
      </c>
      <c r="K8" s="2">
        <f>K5-K7</f>
        <v>22041.950126510001</v>
      </c>
    </row>
    <row r="9" spans="1:11" x14ac:dyDescent="0.35">
      <c r="E9" s="6" t="s">
        <v>11</v>
      </c>
      <c r="F9" s="6"/>
      <c r="G9" s="2">
        <v>1.95214127</v>
      </c>
      <c r="H9" s="4">
        <f>1-H5-H10</f>
        <v>6.2478311753912691E-5</v>
      </c>
      <c r="I9">
        <v>8</v>
      </c>
      <c r="J9" s="4">
        <f>1-J5-J10</f>
        <v>2.9038112522685585E-3</v>
      </c>
      <c r="K9" s="2">
        <v>0</v>
      </c>
    </row>
    <row r="10" spans="1:11" x14ac:dyDescent="0.35">
      <c r="E10" s="6" t="s">
        <v>12</v>
      </c>
      <c r="F10" s="6"/>
      <c r="G10" s="2">
        <v>4.0648910000000003E-2</v>
      </c>
      <c r="H10" s="4">
        <f>G10/G4</f>
        <v>1.300968997717511E-6</v>
      </c>
      <c r="I10">
        <v>4</v>
      </c>
      <c r="J10" s="4">
        <f>I10/I4</f>
        <v>1.4519056261343012E-3</v>
      </c>
      <c r="K10" s="2">
        <v>5.1220000000000002E-2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1929.20131649</v>
      </c>
      <c r="H13" s="5">
        <f>G13/G5</f>
        <v>6.1748056431082547E-2</v>
      </c>
      <c r="I13" s="1">
        <f>I14+I15</f>
        <v>164</v>
      </c>
      <c r="J13" s="5">
        <f>I13/I5</f>
        <v>5.9788552679547941E-2</v>
      </c>
      <c r="K13" s="3">
        <f>K14+K15</f>
        <v>101.94892919</v>
      </c>
    </row>
    <row r="14" spans="1:11" x14ac:dyDescent="0.35">
      <c r="E14" s="6" t="s">
        <v>15</v>
      </c>
      <c r="F14" s="6"/>
      <c r="G14" s="2">
        <v>1929.20131649</v>
      </c>
      <c r="H14" s="4">
        <f>G14/G7</f>
        <v>0.21828059246380879</v>
      </c>
      <c r="I14">
        <v>164</v>
      </c>
      <c r="J14" s="4">
        <f>I14/I7</f>
        <v>0.34819532908704881</v>
      </c>
      <c r="K14" s="2">
        <v>101.94892919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4618.4719496199996</v>
      </c>
      <c r="H18" s="4">
        <f>G18/G5</f>
        <v>0.14782369477612048</v>
      </c>
      <c r="I18">
        <v>180</v>
      </c>
      <c r="J18" s="4">
        <f>I18/I5</f>
        <v>6.562158220925994E-2</v>
      </c>
      <c r="K18" s="2">
        <v>2793.0815050000001</v>
      </c>
    </row>
    <row r="19" spans="2:11" x14ac:dyDescent="0.35">
      <c r="E19" s="6" t="s">
        <v>20</v>
      </c>
      <c r="F19" s="6"/>
      <c r="G19" s="2">
        <v>179.25922763</v>
      </c>
      <c r="H19" s="4">
        <f>G19/G5</f>
        <v>5.7375603099983101E-3</v>
      </c>
      <c r="I19">
        <v>9</v>
      </c>
      <c r="J19" s="4">
        <f>I19/I5</f>
        <v>3.2810791104629965E-3</v>
      </c>
      <c r="K19" s="2">
        <v>179.28174371</v>
      </c>
    </row>
    <row r="20" spans="2:11" x14ac:dyDescent="0.35">
      <c r="E20" s="6" t="s">
        <v>21</v>
      </c>
      <c r="F20" s="6"/>
      <c r="G20" s="2">
        <v>26445.378776230002</v>
      </c>
      <c r="H20" s="4">
        <f>1-H18-H19</f>
        <v>0.84643874491388127</v>
      </c>
      <c r="I20">
        <v>2554</v>
      </c>
      <c r="J20" s="4">
        <f>1-J18-J19</f>
        <v>0.931097338680277</v>
      </c>
      <c r="K20" s="2">
        <v>26018.818197510001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25412.678166919999</v>
      </c>
      <c r="H22" s="4">
        <f>G22/G20</f>
        <v>0.96094967600773307</v>
      </c>
      <c r="I22">
        <v>2480</v>
      </c>
      <c r="J22" s="4">
        <f>I22/I20</f>
        <v>0.971025841816758</v>
      </c>
      <c r="K22" s="2">
        <v>25004.378344510002</v>
      </c>
    </row>
    <row r="23" spans="2:11" x14ac:dyDescent="0.35">
      <c r="F23" t="s">
        <v>24</v>
      </c>
      <c r="G23" s="2">
        <f>G20-G22</f>
        <v>1032.7006093100026</v>
      </c>
      <c r="H23" s="4">
        <f>1-H22</f>
        <v>3.9050323992266933E-2</v>
      </c>
      <c r="I23">
        <f>I20-I22</f>
        <v>74</v>
      </c>
      <c r="J23" s="4">
        <f>1-J22</f>
        <v>2.8974158183242005E-2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31215.2670512</v>
      </c>
      <c r="H26" s="4">
        <f>G26/G5</f>
        <v>0.999108830640693</v>
      </c>
      <c r="I26">
        <v>2740</v>
      </c>
      <c r="J26" s="4">
        <f>I26/I5</f>
        <v>0.99890630696317895</v>
      </c>
      <c r="K26" s="2">
        <v>28964.783529320001</v>
      </c>
    </row>
    <row r="27" spans="2:11" x14ac:dyDescent="0.35">
      <c r="E27" s="6" t="s">
        <v>27</v>
      </c>
      <c r="F27" s="6"/>
      <c r="G27" s="2">
        <v>27.842902280000001</v>
      </c>
      <c r="H27" s="4">
        <f>G27/G5</f>
        <v>8.9116935930697039E-4</v>
      </c>
      <c r="I27">
        <v>3</v>
      </c>
      <c r="J27" s="4">
        <f>I27/I5</f>
        <v>1.0936930368209989E-3</v>
      </c>
      <c r="K27" s="2">
        <v>26.397916899999998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43549.685806649999</v>
      </c>
      <c r="H4" s="5"/>
      <c r="I4" s="1">
        <v>5025</v>
      </c>
      <c r="J4" s="5"/>
      <c r="K4" s="3">
        <v>64588.215379180001</v>
      </c>
    </row>
    <row r="5" spans="1:11" x14ac:dyDescent="0.35">
      <c r="E5" s="6" t="s">
        <v>7</v>
      </c>
      <c r="F5" s="6"/>
      <c r="G5" s="2">
        <v>43194.451805520002</v>
      </c>
      <c r="H5" s="4">
        <f>G5/G4</f>
        <v>0.99184301804823238</v>
      </c>
      <c r="I5">
        <v>3782</v>
      </c>
      <c r="J5" s="4">
        <f>I5/I4</f>
        <v>0.75263681592039799</v>
      </c>
      <c r="K5" s="2">
        <v>41278.013052759998</v>
      </c>
    </row>
    <row r="6" spans="1:11" x14ac:dyDescent="0.35">
      <c r="F6" t="s">
        <v>8</v>
      </c>
    </row>
    <row r="7" spans="1:11" x14ac:dyDescent="0.35">
      <c r="F7" t="s">
        <v>9</v>
      </c>
      <c r="G7" s="2">
        <v>21744.278496030001</v>
      </c>
      <c r="H7" s="4">
        <f>G7/G5</f>
        <v>0.50340443244729893</v>
      </c>
      <c r="I7">
        <v>2018</v>
      </c>
      <c r="J7" s="4">
        <f>I7/I5</f>
        <v>0.53358011634056057</v>
      </c>
      <c r="K7" s="2">
        <v>20315.166248189998</v>
      </c>
    </row>
    <row r="8" spans="1:11" x14ac:dyDescent="0.35">
      <c r="F8" t="s">
        <v>10</v>
      </c>
      <c r="G8" s="2">
        <f>G5-G7</f>
        <v>21450.173309490001</v>
      </c>
      <c r="H8" s="4">
        <f>1-H7</f>
        <v>0.49659556755270107</v>
      </c>
      <c r="I8">
        <f>I5-I7</f>
        <v>1764</v>
      </c>
      <c r="J8" s="4">
        <f>1-J7</f>
        <v>0.46641988365943943</v>
      </c>
      <c r="K8" s="2">
        <f>K5-K7</f>
        <v>20962.846804569999</v>
      </c>
    </row>
    <row r="9" spans="1:11" x14ac:dyDescent="0.35">
      <c r="E9" s="6" t="s">
        <v>11</v>
      </c>
      <c r="F9" s="6"/>
      <c r="G9" s="2">
        <v>278.29760456000002</v>
      </c>
      <c r="H9" s="4">
        <f>1-H5-H10</f>
        <v>6.3903470118146892E-3</v>
      </c>
      <c r="I9">
        <v>1154</v>
      </c>
      <c r="J9" s="4">
        <f>1-J5-J10</f>
        <v>0.22965174129353236</v>
      </c>
      <c r="K9" s="2">
        <v>237.80310553000001</v>
      </c>
    </row>
    <row r="10" spans="1:11" x14ac:dyDescent="0.35">
      <c r="E10" s="6" t="s">
        <v>12</v>
      </c>
      <c r="F10" s="6"/>
      <c r="G10" s="2">
        <v>76.936396569999999</v>
      </c>
      <c r="H10" s="4">
        <f>G10/G4</f>
        <v>1.766634939952928E-3</v>
      </c>
      <c r="I10">
        <v>89</v>
      </c>
      <c r="J10" s="4">
        <f>I10/I4</f>
        <v>1.7711442786069651E-2</v>
      </c>
      <c r="K10" s="2">
        <v>23072.399220890002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2169.9782046</v>
      </c>
      <c r="H13" s="5">
        <f>G13/G5</f>
        <v>5.0237428972826764E-2</v>
      </c>
      <c r="I13" s="1">
        <f>I14+I15</f>
        <v>200</v>
      </c>
      <c r="J13" s="5">
        <f>I13/I5</f>
        <v>5.2882072977260712E-2</v>
      </c>
      <c r="K13" s="3">
        <f>K14+K15</f>
        <v>2173.3485385600002</v>
      </c>
    </row>
    <row r="14" spans="1:11" x14ac:dyDescent="0.35">
      <c r="E14" s="6" t="s">
        <v>15</v>
      </c>
      <c r="F14" s="6"/>
      <c r="G14" s="2">
        <v>2169.9782046</v>
      </c>
      <c r="H14" s="4">
        <f>G14/G7</f>
        <v>9.9795364789693405E-2</v>
      </c>
      <c r="I14">
        <v>194</v>
      </c>
      <c r="J14" s="4">
        <f>I14/I7</f>
        <v>9.6134786917740342E-2</v>
      </c>
      <c r="K14" s="2">
        <v>2173.3485385600002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6</v>
      </c>
      <c r="J15" s="4">
        <f>I15/I8</f>
        <v>3.4013605442176869E-3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4501.1443041700004</v>
      </c>
      <c r="H18" s="4">
        <f>G18/G5</f>
        <v>0.10420653847943454</v>
      </c>
      <c r="I18">
        <v>192</v>
      </c>
      <c r="J18" s="4">
        <f>I18/I5</f>
        <v>5.076679005817028E-2</v>
      </c>
      <c r="K18" s="2">
        <v>4502.3019912899999</v>
      </c>
    </row>
    <row r="19" spans="2:11" x14ac:dyDescent="0.35">
      <c r="E19" s="6" t="s">
        <v>20</v>
      </c>
      <c r="F19" s="6"/>
      <c r="G19" s="2">
        <v>1340.53912479</v>
      </c>
      <c r="H19" s="4">
        <f>G19/G5</f>
        <v>3.1034984095311212E-2</v>
      </c>
      <c r="I19">
        <v>32</v>
      </c>
      <c r="J19" s="4">
        <f>I19/I5</f>
        <v>8.4611316763617134E-3</v>
      </c>
      <c r="K19" s="2">
        <v>859.83527647999995</v>
      </c>
    </row>
    <row r="20" spans="2:11" x14ac:dyDescent="0.35">
      <c r="E20" s="6" t="s">
        <v>21</v>
      </c>
      <c r="F20" s="6"/>
      <c r="G20" s="2">
        <v>37352.768376560001</v>
      </c>
      <c r="H20" s="4">
        <f>1-H18-H19</f>
        <v>0.86475847742525425</v>
      </c>
      <c r="I20">
        <v>3521</v>
      </c>
      <c r="J20" s="4">
        <f>1-J18-J19</f>
        <v>0.94077207826546794</v>
      </c>
      <c r="K20" s="2">
        <v>35909.738194199999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36451.480350359998</v>
      </c>
      <c r="H22" s="4">
        <f>G22/G20</f>
        <v>0.97587091759534506</v>
      </c>
      <c r="I22">
        <v>2983</v>
      </c>
      <c r="J22" s="4">
        <f>I22/I20</f>
        <v>0.84720249928997449</v>
      </c>
      <c r="K22" s="2">
        <v>35116.77232566</v>
      </c>
    </row>
    <row r="23" spans="2:11" x14ac:dyDescent="0.35">
      <c r="F23" t="s">
        <v>24</v>
      </c>
      <c r="G23" s="2">
        <f>G20-G22</f>
        <v>901.28802620000351</v>
      </c>
      <c r="H23" s="4">
        <f>1-H22</f>
        <v>2.4129082404654945E-2</v>
      </c>
      <c r="I23">
        <f>I20-I22</f>
        <v>538</v>
      </c>
      <c r="J23" s="4">
        <f>1-J22</f>
        <v>0.15279750071002551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43062.044500789998</v>
      </c>
      <c r="H26" s="4">
        <f>G26/G5</f>
        <v>0.99693462240645725</v>
      </c>
      <c r="I26">
        <v>3748</v>
      </c>
      <c r="J26" s="4">
        <f>I26/I5</f>
        <v>0.99101004759386568</v>
      </c>
      <c r="K26" s="2">
        <v>41145.13240866</v>
      </c>
    </row>
    <row r="27" spans="2:11" x14ac:dyDescent="0.35">
      <c r="E27" s="6" t="s">
        <v>27</v>
      </c>
      <c r="F27" s="6"/>
      <c r="G27" s="2">
        <v>132.40730472999999</v>
      </c>
      <c r="H27" s="4">
        <f>G27/G5</f>
        <v>3.0653775935426757E-3</v>
      </c>
      <c r="I27">
        <v>25</v>
      </c>
      <c r="J27" s="4">
        <f>I27/I5</f>
        <v>6.610259122157589E-3</v>
      </c>
      <c r="K27" s="2">
        <v>132.88064410000001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8838.1715237000008</v>
      </c>
    </row>
    <row r="3" spans="1:2" x14ac:dyDescent="0.35">
      <c r="A3" t="s">
        <v>32</v>
      </c>
      <c r="B3">
        <f>'NEWT - EU'!$G$8</f>
        <v>22404.938429779999</v>
      </c>
    </row>
    <row r="4" spans="1:2" x14ac:dyDescent="0.35">
      <c r="A4" t="s">
        <v>33</v>
      </c>
      <c r="B4">
        <f>'NEWT - EU'!$G$9</f>
        <v>1.95214127</v>
      </c>
    </row>
    <row r="5" spans="1:2" x14ac:dyDescent="0.35">
      <c r="A5" t="s">
        <v>34</v>
      </c>
      <c r="B5">
        <f>'NEWT - EU'!$G$10</f>
        <v>4.0648910000000003E-2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471</v>
      </c>
    </row>
    <row r="16" spans="1:2" x14ac:dyDescent="0.35">
      <c r="A16" t="s">
        <v>32</v>
      </c>
      <c r="B16">
        <f>'NEWT - EU'!$I$8</f>
        <v>2272</v>
      </c>
    </row>
    <row r="17" spans="1:2" x14ac:dyDescent="0.35">
      <c r="A17" t="s">
        <v>33</v>
      </c>
      <c r="B17">
        <f>'NEWT - EU'!$I$9</f>
        <v>8</v>
      </c>
    </row>
    <row r="18" spans="1:2" x14ac:dyDescent="0.35">
      <c r="A18" t="s">
        <v>34</v>
      </c>
      <c r="B18">
        <f>'NEWT - EU'!$I$10</f>
        <v>4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4618.4719496199996</v>
      </c>
    </row>
    <row r="28" spans="1:2" x14ac:dyDescent="0.35">
      <c r="A28" t="s">
        <v>37</v>
      </c>
      <c r="B28">
        <f>'NEWT - EU'!$G$19</f>
        <v>179.25922763</v>
      </c>
    </row>
    <row r="29" spans="1:2" x14ac:dyDescent="0.35">
      <c r="A29" t="s">
        <v>38</v>
      </c>
      <c r="B29">
        <f>'NEWT - EU'!$G$22</f>
        <v>25412.678166919999</v>
      </c>
    </row>
    <row r="30" spans="1:2" x14ac:dyDescent="0.35">
      <c r="A30" t="s">
        <v>39</v>
      </c>
      <c r="B30">
        <f>'NEWT - EU'!$G$23</f>
        <v>1032.7006093100026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31215.2670512</v>
      </c>
    </row>
    <row r="41" spans="1:2" x14ac:dyDescent="0.35">
      <c r="A41" t="s">
        <v>42</v>
      </c>
      <c r="B41">
        <f>'NEWT - EU'!$G$27</f>
        <v>27.842902280000001</v>
      </c>
    </row>
    <row r="42" spans="1:2" x14ac:dyDescent="0.35">
      <c r="A42" t="s">
        <v>43</v>
      </c>
      <c r="B42">
        <f>'NEWT - EU'!$G$28</f>
        <v>0</v>
      </c>
    </row>
    <row r="43" spans="1:2" x14ac:dyDescent="0.35">
      <c r="A43" t="s">
        <v>44</v>
      </c>
      <c r="B43">
        <f>'NEWT - EU'!$G$29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2025-01-07T11:00:12Z</dcterms:created>
  <dcterms:modified xsi:type="dcterms:W3CDTF">2025-01-07T11:00:12Z</dcterms:modified>
</cp:coreProperties>
</file>