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11E2682-2A7B-453F-BA1C-FC365701A6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H19" i="5"/>
  <c r="J18" i="5"/>
  <c r="J20" i="5" s="1"/>
  <c r="H18" i="5"/>
  <c r="J15" i="5"/>
  <c r="J14" i="5"/>
  <c r="H14" i="5"/>
  <c r="K13" i="5"/>
  <c r="J13" i="5"/>
  <c r="I13" i="5"/>
  <c r="G13" i="5"/>
  <c r="H13" i="5" s="1"/>
  <c r="J10" i="5"/>
  <c r="H10" i="5"/>
  <c r="J9" i="5"/>
  <c r="K8" i="5"/>
  <c r="J8" i="5"/>
  <c r="I8" i="5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H20" i="2" s="1"/>
  <c r="J18" i="2"/>
  <c r="J20" i="2" s="1"/>
  <c r="H18" i="2"/>
  <c r="J15" i="2"/>
  <c r="J14" i="2"/>
  <c r="H14" i="2"/>
  <c r="K13" i="2"/>
  <c r="J13" i="2"/>
  <c r="I13" i="2"/>
  <c r="G13" i="2"/>
  <c r="H13" i="2" s="1"/>
  <c r="J10" i="2"/>
  <c r="H10" i="2"/>
  <c r="K8" i="2"/>
  <c r="I8" i="2"/>
  <c r="B16" i="3" s="1"/>
  <c r="H8" i="2"/>
  <c r="G8" i="2"/>
  <c r="H15" i="2" s="1"/>
  <c r="J7" i="2"/>
  <c r="J8" i="2" s="1"/>
  <c r="H7" i="2"/>
  <c r="J5" i="2"/>
  <c r="J9" i="2" s="1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<sst xmlns="http://schemas.openxmlformats.org/spreadsheetml/2006/main" count="82" uniqueCount="45">
  <si>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March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</si>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</sst>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15000187.885097137</c:v>
                </c:pt>
                <c:pt idx="1">
                  <c:v>630892.82162265107</c:v>
                </c:pt>
                <c:pt idx="2">
                  <c:v>527749.12047353794</c:v>
                </c:pt>
                <c:pt idx="3">
                  <c:v>519.15002166199997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692-45D8-94B4-038130CD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467187</c:v>
                </c:pt>
                <c:pt idx="1">
                  <c:v>21591</c:v>
                </c:pt>
                <c:pt idx="2">
                  <c:v>975484</c:v>
                </c:pt>
                <c:pt idx="3">
                  <c:v>3048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A2-429D-80B0-F5E295800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7097914.8636741871</c:v>
                </c:pt>
                <c:pt idx="1">
                  <c:v>1923251.387422597</c:v>
                </c:pt>
                <c:pt idx="2">
                  <c:v>72166.475432941006</c:v>
                </c:pt>
                <c:pt idx="3">
                  <c:v>6537747.980190062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CA2-4CE5-A47E-EEC496B3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7144998.6992982384</c:v>
                </c:pt>
                <c:pt idx="1">
                  <c:v>8411348.3112021238</c:v>
                </c:pt>
                <c:pt idx="2">
                  <c:v>14628.546379826999</c:v>
                </c:pt>
                <c:pt idx="3">
                  <c:v>60105.149839598002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5B-42B0-9AA4-5E331037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16159348.977214988</v>
      </c>
      <c r="H4" s="5"/>
      <c r="I4" s="1">
        <v>1467310</v>
      </c>
      <c r="J4" s="5"/>
      <c r="K4" s="3">
        <v>1065098.6260545419</v>
      </c>
    </row>
    <row r="5" spans="1:11" x14ac:dyDescent="0.35">
      <c r="E5" s="6" t="s">
        <v>7</v>
      </c>
      <c r="F5" s="6"/>
      <c r="G5" s="2">
        <v>15631080.706719788</v>
      </c>
      <c r="H5" s="4">
        <f>G5/G4</f>
        <v>0.9673088147771256</v>
      </c>
      <c r="I5">
        <v>488778</v>
      </c>
      <c r="J5" s="4">
        <f>I5/I4</f>
        <v>0.33311161240637627</v>
      </c>
      <c r="K5" s="2">
        <v>949143.27228166605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15000187.885097137</v>
      </c>
      <c r="H7" s="4">
        <f>G7/G5</f>
        <v>0.95963856668263314</v>
      </c>
      <c r="I7">
        <v>467187</v>
      </c>
      <c r="J7" s="4">
        <f>I7/I5</f>
        <v>0.95582657157237028</v>
      </c>
      <c r="K7" s="2">
        <v>765948.462594087</v>
      </c>
    </row>
    <row r="8" spans="1:11" x14ac:dyDescent="0.35">
      <c r="F8" t="s">
        <v>10</v>
      </c>
      <c r="G8" s="2">
        <f>G5-G7</f>
        <v>630892.82162265107</v>
      </c>
      <c r="H8" s="4">
        <f>1-H7</f>
        <v>4.0361433317366857E-2</v>
      </c>
      <c r="I8">
        <f>I5-I7</f>
        <v>21591</v>
      </c>
      <c r="J8" s="4">
        <f>1-J7</f>
        <v>4.4173428427629724E-2</v>
      </c>
      <c r="K8" s="2">
        <f>K5-K7</f>
        <v>183194.80968757905</v>
      </c>
    </row>
    <row r="9" spans="1:11" x14ac:dyDescent="0.35">
      <c r="E9" s="6" t="s">
        <v>11</v>
      </c>
      <c r="F9" s="6"/>
      <c r="G9" s="2">
        <v>527749.12047353794</v>
      </c>
      <c r="H9" s="4">
        <f>1-H5-H10</f>
        <v>3.2659058308455134E-2</v>
      </c>
      <c r="I9">
        <v>975484</v>
      </c>
      <c r="J9" s="4">
        <f>1-J5-J10</f>
        <v>0.66481111694188688</v>
      </c>
      <c r="K9" s="2">
        <v>115555.294965608</v>
      </c>
    </row>
    <row r="10" spans="1:11" x14ac:dyDescent="0.35">
      <c r="E10" s="6" t="s">
        <v>12</v>
      </c>
      <c r="F10" s="6"/>
      <c r="G10" s="2">
        <v>519.15002166199997</v>
      </c>
      <c r="H10" s="4">
        <f>G10/G4</f>
        <v>3.2126914419263552E-5</v>
      </c>
      <c r="I10">
        <v>3048</v>
      </c>
      <c r="J10" s="4">
        <f>I10/I4</f>
        <v>2.077270651736852E-3</v>
      </c>
      <c r="K10" s="2">
        <v>400.05880726800001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8185610.6487563914</v>
      </c>
      <c r="H13" s="5">
        <f>G13/G5</f>
        <v>0.52367528530752228</v>
      </c>
      <c r="I13" s="1">
        <f>I14+I15</f>
        <v>284008</v>
      </c>
      <c r="J13" s="5">
        <f>I13/I5</f>
        <v>0.58105724889418098</v>
      </c>
      <c r="K13" s="3">
        <f>K14+K15</f>
        <v>-66534.889430330004</v>
      </c>
    </row>
    <row r="14" spans="1:11" x14ac:dyDescent="0.35">
      <c r="E14" s="6" t="s">
        <v>15</v>
      </c>
      <c r="F14" s="6"/>
      <c r="G14" s="2">
        <v>8144189.7125283889</v>
      </c>
      <c r="H14" s="4">
        <f>G14/G7</f>
        <v>0.5429391801565191</v>
      </c>
      <c r="I14">
        <v>281799</v>
      </c>
      <c r="J14" s="4">
        <f>I14/I7</f>
        <v>0.6031824515665033</v>
      </c>
      <c r="K14" s="2">
        <v>-71589.144163249002</v>
      </c>
    </row>
    <row r="15" spans="1:11" x14ac:dyDescent="0.35">
      <c r="E15" s="6" t="s">
        <v>16</v>
      </c>
      <c r="F15" s="6"/>
      <c r="G15" s="2">
        <v>41420.936228002</v>
      </c>
      <c r="H15" s="4">
        <f>G15/G8</f>
        <v>6.5654473800268801E-2</v>
      </c>
      <c r="I15">
        <v>2209</v>
      </c>
      <c r="J15" s="4">
        <f>I15/I8</f>
        <v>0.10231114816358668</v>
      </c>
      <c r="K15" s="2">
        <v>5054.2547329190002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7097914.8636741871</v>
      </c>
      <c r="H18" s="4">
        <f>G18/G5</f>
        <v>0.45408983529992264</v>
      </c>
      <c r="I18">
        <v>258684</v>
      </c>
      <c r="J18" s="4">
        <f>I18/I5</f>
        <v>0.52924640634398434</v>
      </c>
      <c r="K18" s="2">
        <v>52957.469669026999</v>
      </c>
    </row>
    <row r="19" spans="2:11" x14ac:dyDescent="0.35">
      <c r="E19" s="6" t="s">
        <v>20</v>
      </c>
      <c r="F19" s="6"/>
      <c r="G19" s="2">
        <v>1923251.387422597</v>
      </c>
      <c r="H19" s="4">
        <f>G19/G5</f>
        <v>0.12304020582503888</v>
      </c>
      <c r="I19">
        <v>33408</v>
      </c>
      <c r="J19" s="4">
        <f>I19/I5</f>
        <v>6.8350048488270754E-2</v>
      </c>
      <c r="K19" s="2">
        <v>132476.61591994399</v>
      </c>
    </row>
    <row r="20" spans="2:11" x14ac:dyDescent="0.35">
      <c r="E20" s="6" t="s">
        <v>21</v>
      </c>
      <c r="F20" s="6"/>
      <c r="G20" s="2">
        <v>6609914.4556230027</v>
      </c>
      <c r="H20" s="4">
        <f>1-H18-H19</f>
        <v>0.42286995887503848</v>
      </c>
      <c r="I20">
        <v>196686</v>
      </c>
      <c r="J20" s="4">
        <f>1-J18-J19</f>
        <v>0.4024035451677449</v>
      </c>
      <c r="K20" s="2">
        <v>763709.18669269502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72166.475432941006</v>
      </c>
      <c r="H22" s="4">
        <f>G22/G20</f>
        <v>1.0917913676106587E-2</v>
      </c>
      <c r="I22">
        <v>7930</v>
      </c>
      <c r="J22" s="4">
        <f>I22/I20</f>
        <v>4.0318070426974974E-2</v>
      </c>
      <c r="K22" s="2">
        <v>29739.923663606001</v>
      </c>
    </row>
    <row r="23" spans="2:11" x14ac:dyDescent="0.35">
      <c r="F23" t="s">
        <v>24</v>
      </c>
      <c r="G23" s="2">
        <f>G20-G22</f>
        <v>6537747.980190062</v>
      </c>
      <c r="H23" s="4">
        <f>1-H22</f>
        <v>0.98908208632389338</v>
      </c>
      <c r="I23">
        <f>I20-I22</f>
        <v>188756</v>
      </c>
      <c r="J23" s="4">
        <f>1-J22</f>
        <v>0.95968192957302501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7144998.6992982384</v>
      </c>
      <c r="H26" s="4">
        <f>G26/G5</f>
        <v>0.45710202853898707</v>
      </c>
      <c r="I26">
        <v>245994</v>
      </c>
      <c r="J26" s="4">
        <f>I26/I5</f>
        <v>0.5032836993481703</v>
      </c>
      <c r="K26" s="2">
        <v>163423.86387248099</v>
      </c>
    </row>
    <row r="27" spans="2:11" x14ac:dyDescent="0.35">
      <c r="E27" s="6" t="s">
        <v>27</v>
      </c>
      <c r="F27" s="6"/>
      <c r="G27" s="2">
        <v>8411348.3112021238</v>
      </c>
      <c r="H27" s="4">
        <f>G27/G5</f>
        <v>0.53811687553926402</v>
      </c>
      <c r="I27">
        <v>241470</v>
      </c>
      <c r="J27" s="4">
        <f>I27/I5</f>
        <v>0.49402796361538365</v>
      </c>
      <c r="K27" s="2">
        <v>781115.12886471499</v>
      </c>
    </row>
    <row r="28" spans="2:11" x14ac:dyDescent="0.35">
      <c r="E28" s="6" t="s">
        <v>28</v>
      </c>
      <c r="F28" s="6"/>
      <c r="G28" s="2">
        <v>14628.546379826999</v>
      </c>
      <c r="H28" s="4">
        <f>G28/G5</f>
        <v>9.3586276306143054E-4</v>
      </c>
      <c r="I28">
        <v>476</v>
      </c>
      <c r="J28" s="4">
        <f>I28/I5</f>
        <v>9.7385725216765076E-4</v>
      </c>
      <c r="K28" s="2">
        <v>30.11</v>
      </c>
    </row>
    <row r="29" spans="2:11" x14ac:dyDescent="0.35">
      <c r="E29" s="6" t="s">
        <v>29</v>
      </c>
      <c r="F29" s="6"/>
      <c r="G29" s="2">
        <v>60105.149839598002</v>
      </c>
      <c r="H29" s="4">
        <f>G29/G5</f>
        <v>3.8452331586874126E-3</v>
      </c>
      <c r="I29">
        <v>838</v>
      </c>
      <c r="J29" s="4">
        <f>I29/I5</f>
        <v>1.7144797842783431E-3</v>
      </c>
      <c r="K29" s="2">
        <v>4574.1695444699999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17088866.950566359</v>
      </c>
      <c r="H4" s="5"/>
      <c r="I4" s="1">
        <v>2638221</v>
      </c>
      <c r="J4" s="5"/>
      <c r="K4" s="3">
        <v>215106155.88634819</v>
      </c>
    </row>
    <row r="5" spans="1:11" x14ac:dyDescent="0.35">
      <c r="E5" s="6" t="s">
        <v>7</v>
      </c>
      <c r="F5" s="6"/>
      <c r="G5" s="2">
        <v>14466288.050762773</v>
      </c>
      <c r="H5" s="4">
        <f>G5/G4</f>
        <v>0.84653289727224024</v>
      </c>
      <c r="I5">
        <v>458739</v>
      </c>
      <c r="J5" s="4">
        <f>I5/I4</f>
        <v>0.17388194544732985</v>
      </c>
      <c r="K5" s="2">
        <v>30269141.891260508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13655961.636662867</v>
      </c>
      <c r="H7" s="4">
        <f>G7/G5</f>
        <v>0.94398518740561244</v>
      </c>
      <c r="I7">
        <v>427917</v>
      </c>
      <c r="J7" s="4">
        <f>I7/I5</f>
        <v>0.93281146795890468</v>
      </c>
      <c r="K7" s="2">
        <v>29811154.991449554</v>
      </c>
    </row>
    <row r="8" spans="1:11" x14ac:dyDescent="0.35">
      <c r="F8" t="s">
        <v>10</v>
      </c>
      <c r="G8" s="2">
        <f>G5-G7</f>
        <v>810326.41409990564</v>
      </c>
      <c r="H8" s="4">
        <f>1-H7</f>
        <v>5.6014812594387564E-2</v>
      </c>
      <c r="I8">
        <f>I5-I7</f>
        <v>30822</v>
      </c>
      <c r="J8" s="4">
        <f>1-J7</f>
        <v>6.7188532041095317E-2</v>
      </c>
      <c r="K8" s="2">
        <f>K5-K7</f>
        <v>457986.89981095493</v>
      </c>
    </row>
    <row r="9" spans="1:11" x14ac:dyDescent="0.35">
      <c r="E9" s="6" t="s">
        <v>11</v>
      </c>
      <c r="F9" s="6"/>
      <c r="G9" s="2">
        <v>2497693.5434707659</v>
      </c>
      <c r="H9" s="4">
        <f>1-H5-H10</f>
        <v>0.1461591076047313</v>
      </c>
      <c r="I9">
        <v>1558230</v>
      </c>
      <c r="J9" s="4">
        <f>1-J5-J10</f>
        <v>0.59063664492095247</v>
      </c>
      <c r="K9" s="2">
        <v>184087147.42286295</v>
      </c>
    </row>
    <row r="10" spans="1:11" x14ac:dyDescent="0.35">
      <c r="E10" s="6" t="s">
        <v>12</v>
      </c>
      <c r="F10" s="6"/>
      <c r="G10" s="2">
        <v>124885.356332821</v>
      </c>
      <c r="H10" s="4">
        <f>G10/G4</f>
        <v>7.3079951230284497E-3</v>
      </c>
      <c r="I10">
        <v>621252</v>
      </c>
      <c r="J10" s="4">
        <f>I10/I4</f>
        <v>0.23548140963171774</v>
      </c>
      <c r="K10" s="2">
        <v>749866.57222474297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6345400.4382904451</v>
      </c>
      <c r="H13" s="5">
        <f>G13/G5</f>
        <v>0.43863362985889581</v>
      </c>
      <c r="I13" s="1">
        <f>I14+I15</f>
        <v>183318</v>
      </c>
      <c r="J13" s="5">
        <f>I13/I5</f>
        <v>0.3996128517523036</v>
      </c>
      <c r="K13" s="3">
        <f>K14+K15</f>
        <v>9663556.9519068431</v>
      </c>
    </row>
    <row r="14" spans="1:11" x14ac:dyDescent="0.35">
      <c r="E14" s="6" t="s">
        <v>15</v>
      </c>
      <c r="F14" s="6"/>
      <c r="G14" s="2">
        <v>6294218.666505415</v>
      </c>
      <c r="H14" s="4">
        <f>G14/G7</f>
        <v>0.46091361662931157</v>
      </c>
      <c r="I14">
        <v>181445</v>
      </c>
      <c r="J14" s="4">
        <f>I14/I7</f>
        <v>0.42401914389940104</v>
      </c>
      <c r="K14" s="2">
        <v>9647073.4142607208</v>
      </c>
    </row>
    <row r="15" spans="1:11" x14ac:dyDescent="0.35">
      <c r="E15" s="6" t="s">
        <v>16</v>
      </c>
      <c r="F15" s="6"/>
      <c r="G15" s="2">
        <v>51181.771785030003</v>
      </c>
      <c r="H15" s="4">
        <f>G15/G8</f>
        <v>6.3161919560380725E-2</v>
      </c>
      <c r="I15">
        <v>1873</v>
      </c>
      <c r="J15" s="4">
        <f>I15/I8</f>
        <v>6.0768282395691389E-2</v>
      </c>
      <c r="K15" s="2">
        <v>16483.537646123001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5656754.3664290253</v>
      </c>
      <c r="H18" s="4">
        <f>G18/G5</f>
        <v>0.39103012096670908</v>
      </c>
      <c r="I18">
        <v>179473</v>
      </c>
      <c r="J18" s="4">
        <f>I18/I5</f>
        <v>0.39123117938522778</v>
      </c>
      <c r="K18" s="2">
        <v>7442975.4676920399</v>
      </c>
    </row>
    <row r="19" spans="2:11" x14ac:dyDescent="0.35">
      <c r="E19" s="6" t="s">
        <v>20</v>
      </c>
      <c r="F19" s="6"/>
      <c r="G19" s="2">
        <v>1569325.200970934</v>
      </c>
      <c r="H19" s="4">
        <f>G19/G5</f>
        <v>0.10848153966408731</v>
      </c>
      <c r="I19">
        <v>36165</v>
      </c>
      <c r="J19" s="4">
        <f>I19/I5</f>
        <v>7.883567780371846E-2</v>
      </c>
      <c r="K19" s="2">
        <v>7226481.2924980111</v>
      </c>
    </row>
    <row r="20" spans="2:11" x14ac:dyDescent="0.35">
      <c r="E20" s="6" t="s">
        <v>21</v>
      </c>
      <c r="F20" s="6"/>
      <c r="G20" s="2">
        <v>7240208.4833628144</v>
      </c>
      <c r="H20" s="4">
        <f>1-H18-H19</f>
        <v>0.50048833936920356</v>
      </c>
      <c r="I20">
        <v>243064</v>
      </c>
      <c r="J20" s="4">
        <f>1-J18-J19</f>
        <v>0.52993314281105375</v>
      </c>
      <c r="K20" s="2">
        <v>15563862.444821356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333989.27851663402</v>
      </c>
      <c r="H22" s="4">
        <f>G22/G20</f>
        <v>4.6129787461798077E-2</v>
      </c>
      <c r="I22">
        <v>26633</v>
      </c>
      <c r="J22" s="4">
        <f>I22/I20</f>
        <v>0.10957196458545897</v>
      </c>
      <c r="K22" s="2">
        <v>5588512.447590149</v>
      </c>
    </row>
    <row r="23" spans="2:11" x14ac:dyDescent="0.35">
      <c r="F23" t="s">
        <v>24</v>
      </c>
      <c r="G23" s="2">
        <f>G20-G22</f>
        <v>6906219.20484618</v>
      </c>
      <c r="H23" s="4">
        <f>1-H22</f>
        <v>0.95387021253820192</v>
      </c>
      <c r="I23">
        <f>I20-I22</f>
        <v>216431</v>
      </c>
      <c r="J23" s="4">
        <f>1-J22</f>
        <v>0.89042803541454107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7478226.0568048097</v>
      </c>
      <c r="H26" s="4">
        <f>G26/G5</f>
        <v>0.5169415976346815</v>
      </c>
      <c r="I26">
        <v>247579</v>
      </c>
      <c r="J26" s="4">
        <f>I26/I5</f>
        <v>0.53969468477718263</v>
      </c>
      <c r="K26" s="2">
        <v>23021410.240678865</v>
      </c>
    </row>
    <row r="27" spans="2:11" x14ac:dyDescent="0.35">
      <c r="E27" s="6" t="s">
        <v>27</v>
      </c>
      <c r="F27" s="6"/>
      <c r="G27" s="2">
        <v>6887584.512859798</v>
      </c>
      <c r="H27" s="4">
        <f>G27/G5</f>
        <v>0.47611277258485341</v>
      </c>
      <c r="I27">
        <v>208860</v>
      </c>
      <c r="J27" s="4">
        <f>I27/I5</f>
        <v>0.45529157102404633</v>
      </c>
      <c r="K27" s="2">
        <v>7185384.6326465961</v>
      </c>
    </row>
    <row r="28" spans="2:11" x14ac:dyDescent="0.35">
      <c r="E28" s="6" t="s">
        <v>28</v>
      </c>
      <c r="F28" s="6"/>
      <c r="G28" s="2">
        <v>52419.693208194003</v>
      </c>
      <c r="H28" s="4">
        <f>G28/G5</f>
        <v>3.6235759321431482E-3</v>
      </c>
      <c r="I28">
        <v>1461</v>
      </c>
      <c r="J28" s="4">
        <f>I28/I5</f>
        <v>3.1848175106106089E-3</v>
      </c>
      <c r="K28" s="2">
        <v>25809.797054465002</v>
      </c>
    </row>
    <row r="29" spans="2:11" x14ac:dyDescent="0.35">
      <c r="E29" s="6" t="s">
        <v>29</v>
      </c>
      <c r="F29" s="6"/>
      <c r="G29" s="2">
        <v>48057.787889970998</v>
      </c>
      <c r="H29" s="4">
        <f>G29/G5</f>
        <v>3.3220538483219974E-3</v>
      </c>
      <c r="I29">
        <v>830</v>
      </c>
      <c r="J29" s="4">
        <f>I29/I5</f>
        <v>1.8093076891217009E-3</v>
      </c>
      <c r="K29" s="2">
        <v>36537.220880579996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15000187.885097137</v>
      </c>
    </row>
    <row r="3" spans="1:2" x14ac:dyDescent="0.35">
      <c r="A3" t="s">
        <v>32</v>
      </c>
      <c r="B3">
        <f>'NEWT - EU'!$G$8</f>
        <v>630892.82162265107</v>
      </c>
    </row>
    <row r="4" spans="1:2" x14ac:dyDescent="0.35">
      <c r="A4" t="s">
        <v>33</v>
      </c>
      <c r="B4">
        <f>'NEWT - EU'!$G$9</f>
        <v>527749.12047353794</v>
      </c>
    </row>
    <row r="5" spans="1:2" x14ac:dyDescent="0.35">
      <c r="A5" t="s">
        <v>34</v>
      </c>
      <c r="B5">
        <f>'NEWT - EU'!$G$10</f>
        <v>519.15002166199997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467187</v>
      </c>
    </row>
    <row r="16" spans="1:2" x14ac:dyDescent="0.35">
      <c r="A16" t="s">
        <v>32</v>
      </c>
      <c r="B16">
        <f>'NEWT - EU'!$I$8</f>
        <v>21591</v>
      </c>
    </row>
    <row r="17" spans="1:2" x14ac:dyDescent="0.35">
      <c r="A17" t="s">
        <v>33</v>
      </c>
      <c r="B17">
        <f>'NEWT - EU'!$I$9</f>
        <v>975484</v>
      </c>
    </row>
    <row r="18" spans="1:2" x14ac:dyDescent="0.35">
      <c r="A18" t="s">
        <v>34</v>
      </c>
      <c r="B18">
        <f>'NEWT - EU'!$I$10</f>
        <v>3048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7097914.8636741871</v>
      </c>
    </row>
    <row r="28" spans="1:2" x14ac:dyDescent="0.35">
      <c r="A28" t="s">
        <v>37</v>
      </c>
      <c r="B28">
        <f>'NEWT - EU'!$G$19</f>
        <v>1923251.387422597</v>
      </c>
    </row>
    <row r="29" spans="1:2" x14ac:dyDescent="0.35">
      <c r="A29" t="s">
        <v>38</v>
      </c>
      <c r="B29">
        <f>'NEWT - EU'!$G$22</f>
        <v>72166.475432941006</v>
      </c>
    </row>
    <row r="30" spans="1:2" x14ac:dyDescent="0.35">
      <c r="A30" t="s">
        <v>39</v>
      </c>
      <c r="B30">
        <f>'NEWT - EU'!$G$23</f>
        <v>6537747.980190062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7144998.6992982384</v>
      </c>
    </row>
    <row r="41" spans="1:2" x14ac:dyDescent="0.35">
      <c r="A41" t="s">
        <v>42</v>
      </c>
      <c r="B41">
        <f>'NEWT - EU'!$G$27</f>
        <v>8411348.3112021238</v>
      </c>
    </row>
    <row r="42" spans="1:2" x14ac:dyDescent="0.35">
      <c r="A42" t="s">
        <v>43</v>
      </c>
      <c r="B42">
        <f>'NEWT - EU'!$G$28</f>
        <v>14628.546379826999</v>
      </c>
    </row>
    <row r="43" spans="1:2" x14ac:dyDescent="0.35">
      <c r="A43" t="s">
        <v>44</v>
      </c>
      <c r="B43">
        <f>'NEWT - EU'!$G$29</f>
        <v>60105.149839598002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2025-04-02T12:50:34Z</dcterms:created>
  <dcterms:modified xsi:type="dcterms:W3CDTF">2025-04-02T12:50:34Z</dcterms:modified>
</cp:coreProperties>
</file>