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A9F8DDD8-AE78-4405-9444-A8D463F951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J20" i="5" s="1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H8" i="5"/>
  <c r="G8" i="5"/>
  <c r="H15" i="5" s="1"/>
  <c r="J7" i="5"/>
  <c r="J8" i="5" s="1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H20" i="2"/>
  <c r="J19" i="2"/>
  <c r="H19" i="2"/>
  <c r="J18" i="2"/>
  <c r="J20" i="2" s="1"/>
  <c r="H18" i="2"/>
  <c r="J14" i="2"/>
  <c r="H14" i="2"/>
  <c r="K13" i="2"/>
  <c r="I13" i="2"/>
  <c r="J13" i="2" s="1"/>
  <c r="H13" i="2"/>
  <c r="G13" i="2"/>
  <c r="J10" i="2"/>
  <c r="H10" i="2"/>
  <c r="J9" i="2"/>
  <c r="K8" i="2"/>
  <c r="J8" i="2"/>
  <c r="I8" i="2"/>
  <c r="B16" i="3" s="1"/>
  <c r="G8" i="2"/>
  <c r="B3" i="3" s="1"/>
  <c r="J7" i="2"/>
  <c r="H7" i="2"/>
  <c r="H8" i="2" s="1"/>
  <c r="J5" i="2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<sst xmlns="http://schemas.openxmlformats.org/spreadsheetml/2006/main" count="82" uniqueCount="45">
  <si>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December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</si>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</sst>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4234.7550004599998</c:v>
                </c:pt>
                <c:pt idx="1">
                  <c:v>11944.55545217</c:v>
                </c:pt>
                <c:pt idx="2">
                  <c:v>0.8139132</c:v>
                </c:pt>
                <c:pt idx="3">
                  <c:v>9.59314E-3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22-42DE-BF8D-96FCE11A6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399</c:v>
                </c:pt>
                <c:pt idx="1">
                  <c:v>1554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2F4-45D0-B340-3231B7E3F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2527.0225255099999</c:v>
                </c:pt>
                <c:pt idx="1">
                  <c:v>186.81963838999999</c:v>
                </c:pt>
                <c:pt idx="2">
                  <c:v>13305.061301510001</c:v>
                </c:pt>
                <c:pt idx="3">
                  <c:v>160.40698721999979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03-487B-980E-53EAEE96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16098.02673238</c:v>
                </c:pt>
                <c:pt idx="1">
                  <c:v>81.283720250000002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A8B-4E5A-A200-88074DC29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16180.13395897</v>
      </c>
      <c r="H4" s="5"/>
      <c r="I4" s="1">
        <v>1961</v>
      </c>
      <c r="J4" s="5"/>
      <c r="K4" s="3">
        <v>14663.91773435</v>
      </c>
    </row>
    <row r="5" spans="1:11" x14ac:dyDescent="0.35">
      <c r="E5" s="6" t="s">
        <v>7</v>
      </c>
      <c r="F5" s="6"/>
      <c r="G5" s="2">
        <v>16179.310452629999</v>
      </c>
      <c r="H5" s="4">
        <f>G5/G4</f>
        <v>0.99994910386143343</v>
      </c>
      <c r="I5">
        <v>1953</v>
      </c>
      <c r="J5" s="4">
        <f>I5/I4</f>
        <v>0.99592044875063745</v>
      </c>
      <c r="K5" s="2">
        <v>14663.91773435</v>
      </c>
    </row>
    <row r="6" spans="1:11" x14ac:dyDescent="0.35">
      <c r="F6" t="s">
        <v>8</v>
      </c>
    </row>
    <row r="7" spans="1:11" x14ac:dyDescent="0.35">
      <c r="F7" t="s">
        <v>9</v>
      </c>
      <c r="G7" s="2">
        <v>4234.7550004599998</v>
      </c>
      <c r="H7" s="4">
        <f>G7/G5</f>
        <v>0.26173890493408675</v>
      </c>
      <c r="I7">
        <v>399</v>
      </c>
      <c r="J7" s="4">
        <f>I7/I5</f>
        <v>0.20430107526881722</v>
      </c>
      <c r="K7" s="2">
        <v>3050.96524998</v>
      </c>
    </row>
    <row r="8" spans="1:11" x14ac:dyDescent="0.35">
      <c r="F8" t="s">
        <v>10</v>
      </c>
      <c r="G8" s="2">
        <f>G5-G7</f>
        <v>11944.55545217</v>
      </c>
      <c r="H8" s="4">
        <f>1-H7</f>
        <v>0.7382610950659132</v>
      </c>
      <c r="I8">
        <f>I5-I7</f>
        <v>1554</v>
      </c>
      <c r="J8" s="4">
        <f>1-J7</f>
        <v>0.79569892473118276</v>
      </c>
      <c r="K8" s="2">
        <f>K5-K7</f>
        <v>11612.95248437</v>
      </c>
    </row>
    <row r="9" spans="1:11" x14ac:dyDescent="0.35">
      <c r="E9" s="6" t="s">
        <v>11</v>
      </c>
      <c r="F9" s="6"/>
      <c r="G9" s="2">
        <v>0.8139132</v>
      </c>
      <c r="H9" s="4">
        <f>1-H5-H10</f>
        <v>5.0303242362846781E-5</v>
      </c>
      <c r="I9">
        <v>3</v>
      </c>
      <c r="J9" s="4">
        <f>1-J5-J10</f>
        <v>1.5298317185109388E-3</v>
      </c>
      <c r="K9" s="2">
        <v>0</v>
      </c>
    </row>
    <row r="10" spans="1:11" x14ac:dyDescent="0.35">
      <c r="E10" s="6" t="s">
        <v>12</v>
      </c>
      <c r="F10" s="6"/>
      <c r="G10" s="2">
        <v>9.59314E-3</v>
      </c>
      <c r="H10" s="4">
        <f>G10/G4</f>
        <v>5.9289620372282029E-7</v>
      </c>
      <c r="I10">
        <v>5</v>
      </c>
      <c r="J10" s="4">
        <f>I10/I4</f>
        <v>2.5497195308516064E-3</v>
      </c>
      <c r="K10" s="2">
        <v>0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1408.07055066</v>
      </c>
      <c r="H13" s="5">
        <f>G13/G5</f>
        <v>8.7029082900817539E-2</v>
      </c>
      <c r="I13" s="1">
        <f>I14+I15</f>
        <v>78</v>
      </c>
      <c r="J13" s="5">
        <f>I13/I5</f>
        <v>3.9938556067588324E-2</v>
      </c>
      <c r="K13" s="3">
        <f>K14+K15</f>
        <v>277.14051062999999</v>
      </c>
    </row>
    <row r="14" spans="1:11" x14ac:dyDescent="0.35">
      <c r="E14" s="6" t="s">
        <v>15</v>
      </c>
      <c r="F14" s="6"/>
      <c r="G14" s="2">
        <v>1408.07055066</v>
      </c>
      <c r="H14" s="4">
        <f>G14/G7</f>
        <v>0.33250342711846342</v>
      </c>
      <c r="I14">
        <v>78</v>
      </c>
      <c r="J14" s="4">
        <f>I14/I7</f>
        <v>0.19548872180451127</v>
      </c>
      <c r="K14" s="2">
        <v>277.14051062999999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2527.0225255099999</v>
      </c>
      <c r="H18" s="4">
        <f>G18/G5</f>
        <v>0.1561885182257087</v>
      </c>
      <c r="I18">
        <v>104</v>
      </c>
      <c r="J18" s="4">
        <f>I18/I5</f>
        <v>5.3251408090117767E-2</v>
      </c>
      <c r="K18" s="2">
        <v>1306.1915678800001</v>
      </c>
    </row>
    <row r="19" spans="2:11" x14ac:dyDescent="0.35">
      <c r="E19" s="6" t="s">
        <v>20</v>
      </c>
      <c r="F19" s="6"/>
      <c r="G19" s="2">
        <v>186.81963838999999</v>
      </c>
      <c r="H19" s="4">
        <f>G19/G5</f>
        <v>1.1546823267714222E-2</v>
      </c>
      <c r="I19">
        <v>7</v>
      </c>
      <c r="J19" s="4">
        <f>I19/I5</f>
        <v>3.5842293906810036E-3</v>
      </c>
      <c r="K19" s="2">
        <v>186.81963838999999</v>
      </c>
    </row>
    <row r="20" spans="2:11" x14ac:dyDescent="0.35">
      <c r="E20" s="6" t="s">
        <v>21</v>
      </c>
      <c r="F20" s="6"/>
      <c r="G20" s="2">
        <v>13465.46828873</v>
      </c>
      <c r="H20" s="4">
        <f>1-H18-H19</f>
        <v>0.83226465850657716</v>
      </c>
      <c r="I20">
        <v>1842</v>
      </c>
      <c r="J20" s="4">
        <f>1-J18-J19</f>
        <v>0.94316436251920122</v>
      </c>
      <c r="K20" s="2">
        <v>13170.90652808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13305.061301510001</v>
      </c>
      <c r="H22" s="4">
        <f>G22/G20</f>
        <v>0.98808752998555172</v>
      </c>
      <c r="I22">
        <v>1812</v>
      </c>
      <c r="J22" s="4">
        <f>I22/I20</f>
        <v>0.98371335504885993</v>
      </c>
      <c r="K22" s="2">
        <v>13126.324291520001</v>
      </c>
    </row>
    <row r="23" spans="2:11" x14ac:dyDescent="0.35">
      <c r="F23" t="s">
        <v>24</v>
      </c>
      <c r="G23" s="2">
        <f>G20-G22</f>
        <v>160.40698721999979</v>
      </c>
      <c r="H23" s="4">
        <f>1-H22</f>
        <v>1.1912470014448284E-2</v>
      </c>
      <c r="I23">
        <f>I20-I22</f>
        <v>30</v>
      </c>
      <c r="J23" s="4">
        <f>1-J22</f>
        <v>1.6286644951140072E-2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16098.02673238</v>
      </c>
      <c r="H26" s="4">
        <f>G26/G5</f>
        <v>0.99497607018000034</v>
      </c>
      <c r="I26">
        <v>1941</v>
      </c>
      <c r="J26" s="4">
        <f>I26/I5</f>
        <v>0.99385560675883255</v>
      </c>
      <c r="K26" s="2">
        <v>14581.73985548</v>
      </c>
    </row>
    <row r="27" spans="2:11" x14ac:dyDescent="0.35">
      <c r="E27" s="6" t="s">
        <v>27</v>
      </c>
      <c r="F27" s="6"/>
      <c r="G27" s="2">
        <v>81.283720250000002</v>
      </c>
      <c r="H27" s="4">
        <f>G27/G5</f>
        <v>5.0239298199996566E-3</v>
      </c>
      <c r="I27">
        <v>12</v>
      </c>
      <c r="J27" s="4">
        <f>I27/I5</f>
        <v>6.1443932411674347E-3</v>
      </c>
      <c r="K27" s="2">
        <v>82.177878870000001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40316.807406259999</v>
      </c>
      <c r="H4" s="5"/>
      <c r="I4" s="1">
        <v>5111</v>
      </c>
      <c r="J4" s="5"/>
      <c r="K4" s="3">
        <v>55683.883366440001</v>
      </c>
    </row>
    <row r="5" spans="1:11" x14ac:dyDescent="0.35">
      <c r="E5" s="6" t="s">
        <v>7</v>
      </c>
      <c r="F5" s="6"/>
      <c r="G5" s="2">
        <v>39933.35349999</v>
      </c>
      <c r="H5" s="4">
        <f>G5/G4</f>
        <v>0.99048898137181218</v>
      </c>
      <c r="I5">
        <v>3821</v>
      </c>
      <c r="J5" s="4">
        <f>I5/I4</f>
        <v>0.74760320876540798</v>
      </c>
      <c r="K5" s="2">
        <v>38042.726665189999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19564.442496110001</v>
      </c>
      <c r="H7" s="4">
        <f>G7/G5</f>
        <v>0.48992736099949385</v>
      </c>
      <c r="I7">
        <v>2022</v>
      </c>
      <c r="J7" s="4">
        <f>I7/I5</f>
        <v>0.52918084271133214</v>
      </c>
      <c r="K7" s="2">
        <v>18293.08998311</v>
      </c>
    </row>
    <row r="8" spans="1:11" x14ac:dyDescent="0.35">
      <c r="F8" t="s">
        <v>10</v>
      </c>
      <c r="G8" s="2">
        <f>G5-G7</f>
        <v>20368.911003879999</v>
      </c>
      <c r="H8" s="4">
        <f>1-H7</f>
        <v>0.51007263900050615</v>
      </c>
      <c r="I8">
        <f>I5-I7</f>
        <v>1799</v>
      </c>
      <c r="J8" s="4">
        <f>1-J7</f>
        <v>0.47081915728866786</v>
      </c>
      <c r="K8" s="2">
        <f>K5-K7</f>
        <v>19749.636682079999</v>
      </c>
    </row>
    <row r="9" spans="1:11" x14ac:dyDescent="0.35">
      <c r="E9" s="6" t="s">
        <v>11</v>
      </c>
      <c r="F9" s="6"/>
      <c r="G9" s="2">
        <v>308.54598461</v>
      </c>
      <c r="H9" s="4">
        <f>1-H5-H10</f>
        <v>7.6530361519174112E-3</v>
      </c>
      <c r="I9">
        <v>1205</v>
      </c>
      <c r="J9" s="4">
        <f>1-J5-J10</f>
        <v>0.23576599491293285</v>
      </c>
      <c r="K9" s="2">
        <v>261.59271213</v>
      </c>
    </row>
    <row r="10" spans="1:11" x14ac:dyDescent="0.35">
      <c r="E10" s="6" t="s">
        <v>12</v>
      </c>
      <c r="F10" s="6"/>
      <c r="G10" s="2">
        <v>74.90792166</v>
      </c>
      <c r="H10" s="4">
        <f>G10/G4</f>
        <v>1.8579824762704061E-3</v>
      </c>
      <c r="I10">
        <v>85</v>
      </c>
      <c r="J10" s="4">
        <f>I10/I4</f>
        <v>1.6630796321659168E-2</v>
      </c>
      <c r="K10" s="2">
        <v>17379.563989120001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2731.0115547400001</v>
      </c>
      <c r="H13" s="5">
        <f>G13/G5</f>
        <v>6.8389236449693205E-2</v>
      </c>
      <c r="I13" s="1">
        <f>I14+I15</f>
        <v>189</v>
      </c>
      <c r="J13" s="5">
        <f>I13/I5</f>
        <v>4.9463491232661604E-2</v>
      </c>
      <c r="K13" s="3">
        <f>K14+K15</f>
        <v>2726.04732453</v>
      </c>
    </row>
    <row r="14" spans="1:11" x14ac:dyDescent="0.35">
      <c r="E14" s="6" t="s">
        <v>15</v>
      </c>
      <c r="F14" s="6"/>
      <c r="G14" s="2">
        <v>2731.0115547400001</v>
      </c>
      <c r="H14" s="4">
        <f>G14/G7</f>
        <v>0.13959056360962022</v>
      </c>
      <c r="I14">
        <v>183</v>
      </c>
      <c r="J14" s="4">
        <f>I14/I7</f>
        <v>9.050445103857567E-2</v>
      </c>
      <c r="K14" s="2">
        <v>2726.04732453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3.3351862145636463E-3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3557.7667474</v>
      </c>
      <c r="H18" s="4">
        <f>G18/G5</f>
        <v>8.9092611453252757E-2</v>
      </c>
      <c r="I18">
        <v>181</v>
      </c>
      <c r="J18" s="4">
        <f>I18/I5</f>
        <v>4.7369798482072754E-2</v>
      </c>
      <c r="K18" s="2">
        <v>3454.5329110100001</v>
      </c>
    </row>
    <row r="19" spans="2:11" x14ac:dyDescent="0.35">
      <c r="E19" s="6" t="s">
        <v>20</v>
      </c>
      <c r="F19" s="6"/>
      <c r="G19" s="2">
        <v>1348.96053884</v>
      </c>
      <c r="H19" s="4">
        <f>G19/G5</f>
        <v>3.3780296935000405E-2</v>
      </c>
      <c r="I19">
        <v>31</v>
      </c>
      <c r="J19" s="4">
        <f>I19/I5</f>
        <v>8.1130594085317975E-3</v>
      </c>
      <c r="K19" s="2">
        <v>869.07132553999998</v>
      </c>
    </row>
    <row r="20" spans="2:11" x14ac:dyDescent="0.35">
      <c r="E20" s="6" t="s">
        <v>21</v>
      </c>
      <c r="F20" s="6"/>
      <c r="G20" s="2">
        <v>35026.626213750002</v>
      </c>
      <c r="H20" s="4">
        <f>1-H18-H19</f>
        <v>0.87712709161174685</v>
      </c>
      <c r="I20">
        <v>3572</v>
      </c>
      <c r="J20" s="4">
        <f>1-J18-J19</f>
        <v>0.94451714210939541</v>
      </c>
      <c r="K20" s="2">
        <v>33712.989161290003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33381.396230699997</v>
      </c>
      <c r="H22" s="4">
        <f>G22/G20</f>
        <v>0.95302916207201949</v>
      </c>
      <c r="I22">
        <v>2980</v>
      </c>
      <c r="J22" s="4">
        <f>I22/I20</f>
        <v>0.83426651735722279</v>
      </c>
      <c r="K22" s="2">
        <v>32394.29511015</v>
      </c>
    </row>
    <row r="23" spans="2:11" x14ac:dyDescent="0.35">
      <c r="F23" t="s">
        <v>24</v>
      </c>
      <c r="G23" s="2">
        <f>G20-G22</f>
        <v>1645.2299830500051</v>
      </c>
      <c r="H23" s="4">
        <f>1-H22</f>
        <v>4.6970837927980513E-2</v>
      </c>
      <c r="I23">
        <f>I20-I22</f>
        <v>592</v>
      </c>
      <c r="J23" s="4">
        <f>1-J22</f>
        <v>0.16573348264277721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39787.128106589997</v>
      </c>
      <c r="H26" s="4">
        <f>G26/G5</f>
        <v>0.99633826411798743</v>
      </c>
      <c r="I26">
        <v>3784</v>
      </c>
      <c r="J26" s="4">
        <f>I26/I5</f>
        <v>0.99031667102852661</v>
      </c>
      <c r="K26" s="2">
        <v>37893.58056083</v>
      </c>
    </row>
    <row r="27" spans="2:11" x14ac:dyDescent="0.35">
      <c r="E27" s="6" t="s">
        <v>27</v>
      </c>
      <c r="F27" s="6"/>
      <c r="G27" s="2">
        <v>146.2253934</v>
      </c>
      <c r="H27" s="4">
        <f>G27/G5</f>
        <v>3.661735882012429E-3</v>
      </c>
      <c r="I27">
        <v>28</v>
      </c>
      <c r="J27" s="4">
        <f>I27/I5</f>
        <v>7.3279246270609791E-3</v>
      </c>
      <c r="K27" s="2">
        <v>149.14610436000001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4234.7550004599998</v>
      </c>
    </row>
    <row r="3" spans="1:2" x14ac:dyDescent="0.35">
      <c r="A3" t="s">
        <v>32</v>
      </c>
      <c r="B3">
        <f>'NEWT - EU'!$G$8</f>
        <v>11944.55545217</v>
      </c>
    </row>
    <row r="4" spans="1:2" x14ac:dyDescent="0.35">
      <c r="A4" t="s">
        <v>33</v>
      </c>
      <c r="B4">
        <f>'NEWT - EU'!$G$9</f>
        <v>0.8139132</v>
      </c>
    </row>
    <row r="5" spans="1:2" x14ac:dyDescent="0.35">
      <c r="A5" t="s">
        <v>34</v>
      </c>
      <c r="B5">
        <f>'NEWT - EU'!$G$10</f>
        <v>9.59314E-3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399</v>
      </c>
    </row>
    <row r="16" spans="1:2" x14ac:dyDescent="0.35">
      <c r="A16" t="s">
        <v>32</v>
      </c>
      <c r="B16">
        <f>'NEWT - EU'!$I$8</f>
        <v>1554</v>
      </c>
    </row>
    <row r="17" spans="1:2" x14ac:dyDescent="0.35">
      <c r="A17" t="s">
        <v>33</v>
      </c>
      <c r="B17">
        <f>'NEWT - EU'!$I$9</f>
        <v>3</v>
      </c>
    </row>
    <row r="18" spans="1:2" x14ac:dyDescent="0.35">
      <c r="A18" t="s">
        <v>34</v>
      </c>
      <c r="B18">
        <f>'NEWT - EU'!$I$10</f>
        <v>5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2527.0225255099999</v>
      </c>
    </row>
    <row r="28" spans="1:2" x14ac:dyDescent="0.35">
      <c r="A28" t="s">
        <v>37</v>
      </c>
      <c r="B28">
        <f>'NEWT - EU'!$G$19</f>
        <v>186.81963838999999</v>
      </c>
    </row>
    <row r="29" spans="1:2" x14ac:dyDescent="0.35">
      <c r="A29" t="s">
        <v>38</v>
      </c>
      <c r="B29">
        <f>'NEWT - EU'!$G$22</f>
        <v>13305.061301510001</v>
      </c>
    </row>
    <row r="30" spans="1:2" x14ac:dyDescent="0.35">
      <c r="A30" t="s">
        <v>39</v>
      </c>
      <c r="B30">
        <f>'NEWT - EU'!$G$23</f>
        <v>160.40698721999979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16098.02673238</v>
      </c>
    </row>
    <row r="41" spans="1:2" x14ac:dyDescent="0.35">
      <c r="A41" t="s">
        <v>42</v>
      </c>
      <c r="B41">
        <f>'NEWT - EU'!$G$27</f>
        <v>81.283720250000002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2024-12-31T10:02:44Z</dcterms:created>
  <dcterms:modified xsi:type="dcterms:W3CDTF">2024-12-31T10:02:44Z</dcterms:modified>
</cp:coreProperties>
</file>