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2F13621F-6634-4AB9-9927-7751360F5C0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6" i="3"/>
  <c r="B15" i="3"/>
  <c r="B5" i="3"/>
  <c r="B4" i="3"/>
  <c r="B2" i="3"/>
  <c r="J29" i="5"/>
  <c r="H29" i="5"/>
  <c r="J28" i="5"/>
  <c r="H28" i="5"/>
  <c r="J27" i="5"/>
  <c r="H27" i="5"/>
  <c r="J26" i="5"/>
  <c r="H26" i="5"/>
  <c r="J23" i="5"/>
  <c r="I23" i="5"/>
  <c r="H23" i="5"/>
  <c r="G23" i="5"/>
  <c r="J22" i="5"/>
  <c r="H22" i="5"/>
  <c r="J19" i="5"/>
  <c r="H19" i="5"/>
  <c r="H20" i="5" s="1"/>
  <c r="J18" i="5"/>
  <c r="J20" i="5" s="1"/>
  <c r="H18" i="5"/>
  <c r="J14" i="5"/>
  <c r="H14" i="5"/>
  <c r="K13" i="5"/>
  <c r="I13" i="5"/>
  <c r="J13" i="5" s="1"/>
  <c r="H13" i="5"/>
  <c r="G13" i="5"/>
  <c r="J10" i="5"/>
  <c r="H10" i="5"/>
  <c r="J9" i="5"/>
  <c r="K8" i="5"/>
  <c r="J8" i="5"/>
  <c r="I8" i="5"/>
  <c r="J15" i="5" s="1"/>
  <c r="G8" i="5"/>
  <c r="H15" i="5" s="1"/>
  <c r="J7" i="5"/>
  <c r="H7" i="5"/>
  <c r="H8" i="5" s="1"/>
  <c r="J5" i="5"/>
  <c r="H5" i="5"/>
  <c r="H9" i="5" s="1"/>
  <c r="J29" i="2"/>
  <c r="H29" i="2"/>
  <c r="J28" i="2"/>
  <c r="H28" i="2"/>
  <c r="J27" i="2"/>
  <c r="H27" i="2"/>
  <c r="J26" i="2"/>
  <c r="H26" i="2"/>
  <c r="J23" i="2"/>
  <c r="I23" i="2"/>
  <c r="G23" i="2"/>
  <c r="B30" i="3" s="1"/>
  <c r="J22" i="2"/>
  <c r="H22" i="2"/>
  <c r="H23" i="2" s="1"/>
  <c r="H20" i="2"/>
  <c r="J19" i="2"/>
  <c r="J20" i="2" s="1"/>
  <c r="H19" i="2"/>
  <c r="J18" i="2"/>
  <c r="H18" i="2"/>
  <c r="J14" i="2"/>
  <c r="H14" i="2"/>
  <c r="K13" i="2"/>
  <c r="J13" i="2"/>
  <c r="I13" i="2"/>
  <c r="H13" i="2"/>
  <c r="G13" i="2"/>
  <c r="J10" i="2"/>
  <c r="H10" i="2"/>
  <c r="H9" i="2"/>
  <c r="K8" i="2"/>
  <c r="I8" i="2"/>
  <c r="J15" i="2" s="1"/>
  <c r="G8" i="2"/>
  <c r="H15" i="2" s="1"/>
  <c r="J7" i="2"/>
  <c r="J8" i="2" s="1"/>
  <c r="H7" i="2"/>
  <c r="H8" i="2" s="1"/>
  <c r="J5" i="2"/>
  <c r="J9" i="2" s="1"/>
  <c r="H5" i="2"/>
  <c r="B3" i="3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<sst xmlns="http://schemas.openxmlformats.org/spreadsheetml/2006/main" count="82" uniqueCount="45">
  <si>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24 January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</si>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</sst>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18368.270174289999</c:v>
                </c:pt>
                <c:pt idx="1">
                  <c:v>38037.467730830002</c:v>
                </c:pt>
                <c:pt idx="2">
                  <c:v>19.291428920000001</c:v>
                </c:pt>
                <c:pt idx="3">
                  <c:v>9.9846099999999997E-3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D5E-4323-9702-A8FCA255E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1084</c:v>
                </c:pt>
                <c:pt idx="1">
                  <c:v>3326</c:v>
                </c:pt>
                <c:pt idx="2">
                  <c:v>114</c:v>
                </c:pt>
                <c:pt idx="3">
                  <c:v>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CBA-4320-B8BC-B77AF46A6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11724.905319519999</c:v>
                </c:pt>
                <c:pt idx="1">
                  <c:v>992.65522558999999</c:v>
                </c:pt>
                <c:pt idx="2">
                  <c:v>43146.369224770002</c:v>
                </c:pt>
                <c:pt idx="3">
                  <c:v>541.80813523999677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C07-4B3E-A49E-67CF44D2E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56345.581454890002</c:v>
                </c:pt>
                <c:pt idx="1">
                  <c:v>60.156450229999997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081-41A0-A654-F6EC1A7F4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56425.03931865</v>
      </c>
      <c r="H4" s="5"/>
      <c r="I4" s="1">
        <v>4529</v>
      </c>
      <c r="J4" s="5"/>
      <c r="K4" s="3">
        <v>52501.151870119997</v>
      </c>
    </row>
    <row r="5" spans="1:11" x14ac:dyDescent="0.35">
      <c r="E5" s="6" t="s">
        <v>7</v>
      </c>
      <c r="F5" s="6"/>
      <c r="G5" s="2">
        <v>56405.737905119997</v>
      </c>
      <c r="H5" s="4">
        <f>G5/G4</f>
        <v>0.99965792822188382</v>
      </c>
      <c r="I5">
        <v>4410</v>
      </c>
      <c r="J5" s="4">
        <f>I5/I4</f>
        <v>0.97372488408037094</v>
      </c>
      <c r="K5" s="2">
        <v>52495.157708079998</v>
      </c>
    </row>
    <row r="6" spans="1:11" x14ac:dyDescent="0.35">
      <c r="F6" t="s">
        <v>8</v>
      </c>
    </row>
    <row r="7" spans="1:11" x14ac:dyDescent="0.35">
      <c r="F7" t="s">
        <v>9</v>
      </c>
      <c r="G7" s="2">
        <v>18368.270174289999</v>
      </c>
      <c r="H7" s="4">
        <f>G7/G5</f>
        <v>0.32564541935764119</v>
      </c>
      <c r="I7">
        <v>1084</v>
      </c>
      <c r="J7" s="4">
        <f>I7/I5</f>
        <v>0.24580498866213152</v>
      </c>
      <c r="K7" s="2">
        <v>15005.125249090001</v>
      </c>
    </row>
    <row r="8" spans="1:11" x14ac:dyDescent="0.35">
      <c r="F8" t="s">
        <v>10</v>
      </c>
      <c r="G8" s="2">
        <f>G5-G7</f>
        <v>38037.467730830002</v>
      </c>
      <c r="H8" s="4">
        <f>1-H7</f>
        <v>0.67435458064235876</v>
      </c>
      <c r="I8">
        <f>I5-I7</f>
        <v>3326</v>
      </c>
      <c r="J8" s="4">
        <f>1-J7</f>
        <v>0.75419501133786848</v>
      </c>
      <c r="K8" s="2">
        <f>K5-K7</f>
        <v>37490.032458989997</v>
      </c>
    </row>
    <row r="9" spans="1:11" x14ac:dyDescent="0.35">
      <c r="E9" s="6" t="s">
        <v>11</v>
      </c>
      <c r="F9" s="6"/>
      <c r="G9" s="2">
        <v>19.291428920000001</v>
      </c>
      <c r="H9" s="4">
        <f>1-H5-H10</f>
        <v>3.4189482458419387E-4</v>
      </c>
      <c r="I9">
        <v>114</v>
      </c>
      <c r="J9" s="4">
        <f>1-J5-J10</f>
        <v>2.5171119452417751E-2</v>
      </c>
      <c r="K9" s="2">
        <v>5.99416204</v>
      </c>
    </row>
    <row r="10" spans="1:11" x14ac:dyDescent="0.35">
      <c r="E10" s="6" t="s">
        <v>12</v>
      </c>
      <c r="F10" s="6"/>
      <c r="G10" s="2">
        <v>9.9846099999999997E-3</v>
      </c>
      <c r="H10" s="4">
        <f>G10/G4</f>
        <v>1.769535319880551E-7</v>
      </c>
      <c r="I10">
        <v>5</v>
      </c>
      <c r="J10" s="4">
        <f>I10/I4</f>
        <v>1.1039964672113049E-3</v>
      </c>
      <c r="K10" s="2">
        <v>0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2816.9363613599999</v>
      </c>
      <c r="H13" s="5">
        <f>G13/G5</f>
        <v>4.9940599413810773E-2</v>
      </c>
      <c r="I13" s="1">
        <f>I14+I15</f>
        <v>291</v>
      </c>
      <c r="J13" s="5">
        <f>I13/I5</f>
        <v>6.5986394557823125E-2</v>
      </c>
      <c r="K13" s="3">
        <f>K14+K15</f>
        <v>313.91093160999998</v>
      </c>
    </row>
    <row r="14" spans="1:11" x14ac:dyDescent="0.35">
      <c r="E14" s="6" t="s">
        <v>15</v>
      </c>
      <c r="F14" s="6"/>
      <c r="G14" s="2">
        <v>2816.9363613599999</v>
      </c>
      <c r="H14" s="4">
        <f>G14/G7</f>
        <v>0.15335882664132713</v>
      </c>
      <c r="I14">
        <v>291</v>
      </c>
      <c r="J14" s="4">
        <f>I14/I7</f>
        <v>0.26845018450184505</v>
      </c>
      <c r="K14" s="2">
        <v>313.91093160999998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11724.905319519999</v>
      </c>
      <c r="H18" s="4">
        <f>G18/G5</f>
        <v>0.20786724462753142</v>
      </c>
      <c r="I18">
        <v>349</v>
      </c>
      <c r="J18" s="4">
        <f>I18/I5</f>
        <v>7.9138321995464847E-2</v>
      </c>
      <c r="K18" s="2">
        <v>9488.8279313300009</v>
      </c>
    </row>
    <row r="19" spans="2:11" x14ac:dyDescent="0.35">
      <c r="E19" s="6" t="s">
        <v>20</v>
      </c>
      <c r="F19" s="6"/>
      <c r="G19" s="2">
        <v>992.65522558999999</v>
      </c>
      <c r="H19" s="4">
        <f>G19/G5</f>
        <v>1.7598479560000505E-2</v>
      </c>
      <c r="I19">
        <v>15</v>
      </c>
      <c r="J19" s="4">
        <f>I19/I5</f>
        <v>3.4013605442176869E-3</v>
      </c>
      <c r="K19" s="2">
        <v>450.38793665999998</v>
      </c>
    </row>
    <row r="20" spans="2:11" x14ac:dyDescent="0.35">
      <c r="E20" s="6" t="s">
        <v>21</v>
      </c>
      <c r="F20" s="6"/>
      <c r="G20" s="2">
        <v>43688.177360009999</v>
      </c>
      <c r="H20" s="4">
        <f>1-H18-H19</f>
        <v>0.77453427581246814</v>
      </c>
      <c r="I20">
        <v>4046</v>
      </c>
      <c r="J20" s="4">
        <f>1-J18-J19</f>
        <v>0.91746031746031742</v>
      </c>
      <c r="K20" s="2">
        <v>42555.941840090003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43146.369224770002</v>
      </c>
      <c r="H22" s="4">
        <f>G22/G20</f>
        <v>0.98759828933179661</v>
      </c>
      <c r="I22">
        <v>3976</v>
      </c>
      <c r="J22" s="4">
        <f>I22/I20</f>
        <v>0.98269896193771622</v>
      </c>
      <c r="K22" s="2">
        <v>42078.756889659999</v>
      </c>
    </row>
    <row r="23" spans="2:11" x14ac:dyDescent="0.35">
      <c r="F23" t="s">
        <v>24</v>
      </c>
      <c r="G23" s="2">
        <f>G20-G22</f>
        <v>541.80813523999677</v>
      </c>
      <c r="H23" s="4">
        <f>1-H22</f>
        <v>1.2401710668203392E-2</v>
      </c>
      <c r="I23">
        <f>I20-I22</f>
        <v>70</v>
      </c>
      <c r="J23" s="4">
        <f>1-J22</f>
        <v>1.730103806228378E-2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56345.581454890002</v>
      </c>
      <c r="H26" s="4">
        <f>G26/G5</f>
        <v>0.99893350477337639</v>
      </c>
      <c r="I26">
        <v>4401</v>
      </c>
      <c r="J26" s="4">
        <f>I26/I5</f>
        <v>0.99795918367346936</v>
      </c>
      <c r="K26" s="2">
        <v>52444.473894950002</v>
      </c>
    </row>
    <row r="27" spans="2:11" x14ac:dyDescent="0.35">
      <c r="E27" s="6" t="s">
        <v>27</v>
      </c>
      <c r="F27" s="6"/>
      <c r="G27" s="2">
        <v>60.156450229999997</v>
      </c>
      <c r="H27" s="4">
        <f>G27/G5</f>
        <v>1.0664952266237358E-3</v>
      </c>
      <c r="I27">
        <v>9</v>
      </c>
      <c r="J27" s="4">
        <f>I27/I5</f>
        <v>2.0408163265306124E-3</v>
      </c>
      <c r="K27" s="2">
        <v>50.683813129999997</v>
      </c>
    </row>
    <row r="28" spans="2:11" x14ac:dyDescent="0.3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35">
      <c r="E29" s="6" t="s">
        <v>29</v>
      </c>
      <c r="F29" s="6"/>
      <c r="G29" s="2">
        <v>0</v>
      </c>
      <c r="H29" s="4">
        <f>G29/G5</f>
        <v>0</v>
      </c>
      <c r="I29">
        <v>0</v>
      </c>
      <c r="J29" s="4">
        <f>I29/I5</f>
        <v>0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46243.550611539998</v>
      </c>
      <c r="H4" s="5"/>
      <c r="I4" s="1">
        <v>5390</v>
      </c>
      <c r="J4" s="5"/>
      <c r="K4" s="3">
        <v>116799.49120381</v>
      </c>
    </row>
    <row r="5" spans="1:11" x14ac:dyDescent="0.35">
      <c r="E5" s="6" t="s">
        <v>7</v>
      </c>
      <c r="F5" s="6"/>
      <c r="G5" s="2">
        <v>45828.854537779996</v>
      </c>
      <c r="H5" s="4">
        <f>G5/G4</f>
        <v>0.99103234789984929</v>
      </c>
      <c r="I5">
        <v>4054</v>
      </c>
      <c r="J5" s="4">
        <f>I5/I4</f>
        <v>0.75213358070500924</v>
      </c>
      <c r="K5" s="2">
        <v>43928.327510919997</v>
      </c>
    </row>
    <row r="6" spans="1:11" x14ac:dyDescent="0.35">
      <c r="F6" t="s">
        <v>8</v>
      </c>
    </row>
    <row r="7" spans="1:11" x14ac:dyDescent="0.35">
      <c r="F7" t="s">
        <v>9</v>
      </c>
      <c r="G7" s="2">
        <v>24065.85282633</v>
      </c>
      <c r="H7" s="4">
        <f>G7/G5</f>
        <v>0.52512446730456241</v>
      </c>
      <c r="I7">
        <v>2352</v>
      </c>
      <c r="J7" s="4">
        <f>I7/I5</f>
        <v>0.58016773556980761</v>
      </c>
      <c r="K7" s="2">
        <v>21802.804738639999</v>
      </c>
    </row>
    <row r="8" spans="1:11" x14ac:dyDescent="0.35">
      <c r="F8" t="s">
        <v>10</v>
      </c>
      <c r="G8" s="2">
        <f>G5-G7</f>
        <v>21763.001711449997</v>
      </c>
      <c r="H8" s="4">
        <f>1-H7</f>
        <v>0.47487553269543759</v>
      </c>
      <c r="I8">
        <f>I5-I7</f>
        <v>1702</v>
      </c>
      <c r="J8" s="4">
        <f>1-J7</f>
        <v>0.41983226443019239</v>
      </c>
      <c r="K8" s="2">
        <f>K5-K7</f>
        <v>22125.522772279997</v>
      </c>
    </row>
    <row r="9" spans="1:11" x14ac:dyDescent="0.35">
      <c r="E9" s="6" t="s">
        <v>11</v>
      </c>
      <c r="F9" s="6"/>
      <c r="G9" s="2">
        <v>291.76338685000002</v>
      </c>
      <c r="H9" s="4">
        <f>1-H5-H10</f>
        <v>6.3092773584992289E-3</v>
      </c>
      <c r="I9">
        <v>1230</v>
      </c>
      <c r="J9" s="4">
        <f>1-J5-J10</f>
        <v>0.22820037105751395</v>
      </c>
      <c r="K9" s="2">
        <v>249.33209120999999</v>
      </c>
    </row>
    <row r="10" spans="1:11" x14ac:dyDescent="0.35">
      <c r="E10" s="6" t="s">
        <v>12</v>
      </c>
      <c r="F10" s="6"/>
      <c r="G10" s="2">
        <v>122.93268691</v>
      </c>
      <c r="H10" s="4">
        <f>G10/G4</f>
        <v>2.6583747416514848E-3</v>
      </c>
      <c r="I10">
        <v>106</v>
      </c>
      <c r="J10" s="4">
        <f>I10/I4</f>
        <v>1.9666048237476808E-2</v>
      </c>
      <c r="K10" s="2">
        <v>72621.831601679994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3595.2164829500002</v>
      </c>
      <c r="H13" s="5">
        <f>G13/G5</f>
        <v>7.8448752848191014E-2</v>
      </c>
      <c r="I13" s="1">
        <f>I14+I15</f>
        <v>349</v>
      </c>
      <c r="J13" s="5">
        <f>I13/I5</f>
        <v>8.6087814504193394E-2</v>
      </c>
      <c r="K13" s="3">
        <f>K14+K15</f>
        <v>3602.9299746699999</v>
      </c>
    </row>
    <row r="14" spans="1:11" x14ac:dyDescent="0.35">
      <c r="E14" s="6" t="s">
        <v>15</v>
      </c>
      <c r="F14" s="6"/>
      <c r="G14" s="2">
        <v>3595.2164829500002</v>
      </c>
      <c r="H14" s="4">
        <f>G14/G7</f>
        <v>0.14939077824894453</v>
      </c>
      <c r="I14">
        <v>343</v>
      </c>
      <c r="J14" s="4">
        <f>I14/I7</f>
        <v>0.14583333333333334</v>
      </c>
      <c r="K14" s="2">
        <v>3602.8397947799999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6</v>
      </c>
      <c r="J15" s="4">
        <f>I15/I8</f>
        <v>3.5252643948296123E-3</v>
      </c>
      <c r="K15" s="2">
        <v>9.0179889999999999E-2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5121.0378327600001</v>
      </c>
      <c r="H18" s="4">
        <f>G18/G5</f>
        <v>0.11174265393297934</v>
      </c>
      <c r="I18">
        <v>325</v>
      </c>
      <c r="J18" s="4">
        <f>I18/I5</f>
        <v>8.0167735569807594E-2</v>
      </c>
      <c r="K18" s="2">
        <v>5407.3073835699997</v>
      </c>
    </row>
    <row r="19" spans="2:11" x14ac:dyDescent="0.35">
      <c r="E19" s="6" t="s">
        <v>20</v>
      </c>
      <c r="F19" s="6"/>
      <c r="G19" s="2">
        <v>1866.87526566</v>
      </c>
      <c r="H19" s="4">
        <f>G19/G5</f>
        <v>4.0735804647288348E-2</v>
      </c>
      <c r="I19">
        <v>29</v>
      </c>
      <c r="J19" s="4">
        <f>I19/I5</f>
        <v>7.1534287123828314E-3</v>
      </c>
      <c r="K19" s="2">
        <v>600.99423831000001</v>
      </c>
    </row>
    <row r="20" spans="2:11" x14ac:dyDescent="0.35">
      <c r="E20" s="6" t="s">
        <v>21</v>
      </c>
      <c r="F20" s="6"/>
      <c r="G20" s="2">
        <v>38840.941439360002</v>
      </c>
      <c r="H20" s="4">
        <f>1-H18-H19</f>
        <v>0.84752154141973235</v>
      </c>
      <c r="I20">
        <v>3663</v>
      </c>
      <c r="J20" s="4">
        <f>1-J18-J19</f>
        <v>0.91267883571780961</v>
      </c>
      <c r="K20" s="2">
        <v>37913.748252910002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38104.434850780002</v>
      </c>
      <c r="H22" s="4">
        <f>G22/G20</f>
        <v>0.98103788010056703</v>
      </c>
      <c r="I22">
        <v>3150</v>
      </c>
      <c r="J22" s="4">
        <f>I22/I20</f>
        <v>0.85995085995085996</v>
      </c>
      <c r="K22" s="2">
        <v>37157.874334270004</v>
      </c>
    </row>
    <row r="23" spans="2:11" x14ac:dyDescent="0.35">
      <c r="F23" t="s">
        <v>24</v>
      </c>
      <c r="G23" s="2">
        <f>G20-G22</f>
        <v>736.50658857999952</v>
      </c>
      <c r="H23" s="4">
        <f>1-H22</f>
        <v>1.8962119899432972E-2</v>
      </c>
      <c r="I23">
        <f>I20-I22</f>
        <v>513</v>
      </c>
      <c r="J23" s="4">
        <f>1-J22</f>
        <v>0.14004914004914004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45726.409069579997</v>
      </c>
      <c r="H26" s="4">
        <f>G26/G5</f>
        <v>0.9977646077076715</v>
      </c>
      <c r="I26">
        <v>4020</v>
      </c>
      <c r="J26" s="4">
        <f>I26/I5</f>
        <v>0.99161322150962017</v>
      </c>
      <c r="K26" s="2">
        <v>43834.378023370002</v>
      </c>
    </row>
    <row r="27" spans="2:11" x14ac:dyDescent="0.35">
      <c r="E27" s="6" t="s">
        <v>27</v>
      </c>
      <c r="F27" s="6"/>
      <c r="G27" s="2">
        <v>102.44546819999999</v>
      </c>
      <c r="H27" s="4">
        <f>G27/G5</f>
        <v>2.2353922923285564E-3</v>
      </c>
      <c r="I27">
        <v>25</v>
      </c>
      <c r="J27" s="4">
        <f>I27/I5</f>
        <v>6.1667488899851998E-3</v>
      </c>
      <c r="K27" s="2">
        <v>93.859307659999999</v>
      </c>
    </row>
    <row r="28" spans="2:11" x14ac:dyDescent="0.3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35">
      <c r="E29" s="6" t="s">
        <v>29</v>
      </c>
      <c r="F29" s="6"/>
      <c r="G29" s="2">
        <v>0</v>
      </c>
      <c r="H29" s="4">
        <f>G29/G5</f>
        <v>0</v>
      </c>
      <c r="I29">
        <v>0</v>
      </c>
      <c r="J29" s="4">
        <f>I29/I5</f>
        <v>0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EU'!$G$7</f>
        <v>18368.270174289999</v>
      </c>
    </row>
    <row r="3" spans="1:2" x14ac:dyDescent="0.35">
      <c r="A3" t="s">
        <v>32</v>
      </c>
      <c r="B3">
        <f>'NEWT - EU'!$G$8</f>
        <v>38037.467730830002</v>
      </c>
    </row>
    <row r="4" spans="1:2" x14ac:dyDescent="0.35">
      <c r="A4" t="s">
        <v>33</v>
      </c>
      <c r="B4">
        <f>'NEWT - EU'!$G$9</f>
        <v>19.291428920000001</v>
      </c>
    </row>
    <row r="5" spans="1:2" x14ac:dyDescent="0.35">
      <c r="A5" t="s">
        <v>34</v>
      </c>
      <c r="B5">
        <f>'NEWT - EU'!$G$10</f>
        <v>9.9846099999999997E-3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EU'!$I$7</f>
        <v>1084</v>
      </c>
    </row>
    <row r="16" spans="1:2" x14ac:dyDescent="0.35">
      <c r="A16" t="s">
        <v>32</v>
      </c>
      <c r="B16">
        <f>'NEWT - EU'!$I$8</f>
        <v>3326</v>
      </c>
    </row>
    <row r="17" spans="1:2" x14ac:dyDescent="0.35">
      <c r="A17" t="s">
        <v>33</v>
      </c>
      <c r="B17">
        <f>'NEWT - EU'!$I$9</f>
        <v>114</v>
      </c>
    </row>
    <row r="18" spans="1:2" x14ac:dyDescent="0.35">
      <c r="A18" t="s">
        <v>34</v>
      </c>
      <c r="B18">
        <f>'NEWT - EU'!$I$10</f>
        <v>5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EU'!$G$18</f>
        <v>11724.905319519999</v>
      </c>
    </row>
    <row r="28" spans="1:2" x14ac:dyDescent="0.35">
      <c r="A28" t="s">
        <v>37</v>
      </c>
      <c r="B28">
        <f>'NEWT - EU'!$G$19</f>
        <v>992.65522558999999</v>
      </c>
    </row>
    <row r="29" spans="1:2" x14ac:dyDescent="0.35">
      <c r="A29" t="s">
        <v>38</v>
      </c>
      <c r="B29">
        <f>'NEWT - EU'!$G$22</f>
        <v>43146.369224770002</v>
      </c>
    </row>
    <row r="30" spans="1:2" x14ac:dyDescent="0.35">
      <c r="A30" t="s">
        <v>39</v>
      </c>
      <c r="B30">
        <f>'NEWT - EU'!$G$23</f>
        <v>541.80813523999677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EU'!$G$26</f>
        <v>56345.581454890002</v>
      </c>
    </row>
    <row r="41" spans="1:2" x14ac:dyDescent="0.35">
      <c r="A41" t="s">
        <v>42</v>
      </c>
      <c r="B41">
        <f>'NEWT - EU'!$G$27</f>
        <v>60.156450229999997</v>
      </c>
    </row>
    <row r="42" spans="1:2" x14ac:dyDescent="0.35">
      <c r="A42" t="s">
        <v>43</v>
      </c>
      <c r="B42">
        <f>'NEWT - EU'!$G$28</f>
        <v>0</v>
      </c>
    </row>
    <row r="43" spans="1:2" x14ac:dyDescent="0.35">
      <c r="A43" t="s">
        <v>44</v>
      </c>
      <c r="B43">
        <f>'NEWT - EU'!$G$29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2025-01-28T16:07:53Z</dcterms:created>
  <dcterms:modified xsi:type="dcterms:W3CDTF">2025-01-28T16:07:53Z</dcterms:modified>
</cp:coreProperties>
</file>