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AEC61A5C-3F9C-4F89-8E97-2052746F13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H20" i="5"/>
  <c r="J19" i="5"/>
  <c r="H19" i="5"/>
  <c r="J18" i="5"/>
  <c r="J20" i="5" s="1"/>
  <c r="H18" i="5"/>
  <c r="J15" i="5"/>
  <c r="J14" i="5"/>
  <c r="H14" i="5"/>
  <c r="K13" i="5"/>
  <c r="I13" i="5"/>
  <c r="J13" i="5" s="1"/>
  <c r="G13" i="5"/>
  <c r="H13" i="5" s="1"/>
  <c r="J10" i="5"/>
  <c r="H10" i="5"/>
  <c r="H9" i="5"/>
  <c r="K8" i="5"/>
  <c r="I8" i="5"/>
  <c r="G8" i="5"/>
  <c r="H15" i="5" s="1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J9" i="2"/>
  <c r="K8" i="2"/>
  <c r="J8" i="2"/>
  <c r="I8" i="2"/>
  <c r="B16" i="3" s="1"/>
  <c r="G8" i="2"/>
  <c r="B3" i="3" s="1"/>
  <c r="J7" i="2"/>
  <c r="H7" i="2"/>
  <c r="H8" i="2" s="1"/>
  <c r="J5" i="2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<sst xmlns="http://schemas.openxmlformats.org/spreadsheetml/2006/main" count="82" uniqueCount="45">
  <si>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23 May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</si>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</sst>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21560.578566740001</c:v>
                </c:pt>
                <c:pt idx="1">
                  <c:v>45111.081556799996</c:v>
                </c:pt>
                <c:pt idx="2">
                  <c:v>16.26446323</c:v>
                </c:pt>
                <c:pt idx="3">
                  <c:v>0.26935976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F0D-4120-814F-C6D5940C5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981</c:v>
                </c:pt>
                <c:pt idx="1">
                  <c:v>3848</c:v>
                </c:pt>
                <c:pt idx="2">
                  <c:v>70</c:v>
                </c:pt>
                <c:pt idx="3">
                  <c:v>213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19C-4580-B6CD-57F7A1978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13823.60833684</c:v>
                </c:pt>
                <c:pt idx="1">
                  <c:v>1309.99416638</c:v>
                </c:pt>
                <c:pt idx="2">
                  <c:v>50310.088608569997</c:v>
                </c:pt>
                <c:pt idx="3">
                  <c:v>1227.9690117500068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AD2-493A-8A94-BA5CF108C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66658.005803420005</c:v>
                </c:pt>
                <c:pt idx="1">
                  <c:v>13.65432012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A6-4F09-8006-D309F0DD8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66688.193946529995</v>
      </c>
      <c r="H4" s="5"/>
      <c r="I4" s="1">
        <v>5112</v>
      </c>
      <c r="J4" s="5"/>
      <c r="K4" s="3">
        <v>62195.693134499998</v>
      </c>
    </row>
    <row r="5" spans="1:11" x14ac:dyDescent="0.35">
      <c r="E5" s="6" t="s">
        <v>7</v>
      </c>
      <c r="F5" s="6"/>
      <c r="G5" s="2">
        <v>66671.660123540001</v>
      </c>
      <c r="H5" s="4">
        <f>G5/G4</f>
        <v>0.99975207271315147</v>
      </c>
      <c r="I5">
        <v>4829</v>
      </c>
      <c r="J5" s="4">
        <f>I5/I4</f>
        <v>0.94464006259780908</v>
      </c>
      <c r="K5" s="2">
        <v>62195.152979760001</v>
      </c>
    </row>
    <row r="6" spans="1:11" x14ac:dyDescent="0.35">
      <c r="F6" t="s">
        <v>8</v>
      </c>
    </row>
    <row r="7" spans="1:11" x14ac:dyDescent="0.35">
      <c r="F7" t="s">
        <v>9</v>
      </c>
      <c r="G7" s="2">
        <v>21560.578566740001</v>
      </c>
      <c r="H7" s="4">
        <f>G7/G5</f>
        <v>0.32338445640605146</v>
      </c>
      <c r="I7">
        <v>981</v>
      </c>
      <c r="J7" s="4">
        <f>I7/I5</f>
        <v>0.20314764961689791</v>
      </c>
      <c r="K7" s="2">
        <v>18014.0808975</v>
      </c>
    </row>
    <row r="8" spans="1:11" x14ac:dyDescent="0.35">
      <c r="F8" t="s">
        <v>10</v>
      </c>
      <c r="G8" s="2">
        <f>G5-G7</f>
        <v>45111.081556799996</v>
      </c>
      <c r="H8" s="4">
        <f>1-H7</f>
        <v>0.67661554359394849</v>
      </c>
      <c r="I8">
        <f>I5-I7</f>
        <v>3848</v>
      </c>
      <c r="J8" s="4">
        <f>1-J7</f>
        <v>0.79685235038310209</v>
      </c>
      <c r="K8" s="2">
        <f>K5-K7</f>
        <v>44181.072082259998</v>
      </c>
    </row>
    <row r="9" spans="1:11" x14ac:dyDescent="0.35">
      <c r="E9" s="6" t="s">
        <v>11</v>
      </c>
      <c r="F9" s="6"/>
      <c r="G9" s="2">
        <v>16.26446323</v>
      </c>
      <c r="H9" s="4">
        <f>1-H5-H10</f>
        <v>2.4388819470852943E-4</v>
      </c>
      <c r="I9">
        <v>70</v>
      </c>
      <c r="J9" s="4">
        <f>1-J5-J10</f>
        <v>1.3693270735524253E-2</v>
      </c>
      <c r="K9" s="2">
        <v>0</v>
      </c>
    </row>
    <row r="10" spans="1:11" x14ac:dyDescent="0.35">
      <c r="E10" s="6" t="s">
        <v>12</v>
      </c>
      <c r="F10" s="6"/>
      <c r="G10" s="2">
        <v>0.26935976</v>
      </c>
      <c r="H10" s="4">
        <f>G10/G4</f>
        <v>4.0390921399966278E-6</v>
      </c>
      <c r="I10">
        <v>213</v>
      </c>
      <c r="J10" s="4">
        <f>I10/I4</f>
        <v>4.1666666666666664E-2</v>
      </c>
      <c r="K10" s="2">
        <v>0.54015473999999997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1917.2722579199999</v>
      </c>
      <c r="H13" s="5">
        <f>G13/G5</f>
        <v>2.8756929921459413E-2</v>
      </c>
      <c r="I13" s="1">
        <f>I14+I15</f>
        <v>215</v>
      </c>
      <c r="J13" s="5">
        <f>I13/I5</f>
        <v>4.4522675502174362E-2</v>
      </c>
      <c r="K13" s="3">
        <f>K14+K15</f>
        <v>162.45256203</v>
      </c>
    </row>
    <row r="14" spans="1:11" x14ac:dyDescent="0.35">
      <c r="E14" s="6" t="s">
        <v>15</v>
      </c>
      <c r="F14" s="6"/>
      <c r="G14" s="2">
        <v>1917.2722579199999</v>
      </c>
      <c r="H14" s="4">
        <f>G14/G7</f>
        <v>8.8924898373443556E-2</v>
      </c>
      <c r="I14">
        <v>215</v>
      </c>
      <c r="J14" s="4">
        <f>I14/I7</f>
        <v>0.21916411824668705</v>
      </c>
      <c r="K14" s="2">
        <v>162.45256203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13823.60833684</v>
      </c>
      <c r="H18" s="4">
        <f>G18/G5</f>
        <v>0.20733859500761476</v>
      </c>
      <c r="I18">
        <v>328</v>
      </c>
      <c r="J18" s="4">
        <f>I18/I5</f>
        <v>6.792296541727065E-2</v>
      </c>
      <c r="K18" s="2">
        <v>11501.34455625</v>
      </c>
    </row>
    <row r="19" spans="2:11" x14ac:dyDescent="0.35">
      <c r="E19" s="6" t="s">
        <v>20</v>
      </c>
      <c r="F19" s="6"/>
      <c r="G19" s="2">
        <v>1309.99416638</v>
      </c>
      <c r="H19" s="4">
        <f>G19/G5</f>
        <v>1.9648440791074223E-2</v>
      </c>
      <c r="I19">
        <v>21</v>
      </c>
      <c r="J19" s="4">
        <f>I19/I5</f>
        <v>4.3487264443984259E-3</v>
      </c>
      <c r="K19" s="2">
        <v>639.40062888</v>
      </c>
    </row>
    <row r="20" spans="2:11" x14ac:dyDescent="0.35">
      <c r="E20" s="6" t="s">
        <v>21</v>
      </c>
      <c r="F20" s="6"/>
      <c r="G20" s="2">
        <v>51538.057620320003</v>
      </c>
      <c r="H20" s="4">
        <f>1-H18-H19</f>
        <v>0.77301296420131105</v>
      </c>
      <c r="I20">
        <v>4480</v>
      </c>
      <c r="J20" s="4">
        <f>1-J18-J19</f>
        <v>0.92772830813833096</v>
      </c>
      <c r="K20" s="2">
        <v>50054.407794630002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50310.088608569997</v>
      </c>
      <c r="H22" s="4">
        <f>G22/G20</f>
        <v>0.97617354885982643</v>
      </c>
      <c r="I22">
        <v>4421</v>
      </c>
      <c r="J22" s="4">
        <f>I22/I20</f>
        <v>0.98683035714285716</v>
      </c>
      <c r="K22" s="2">
        <v>49591.697350080001</v>
      </c>
    </row>
    <row r="23" spans="2:11" x14ac:dyDescent="0.35">
      <c r="F23" t="s">
        <v>24</v>
      </c>
      <c r="G23" s="2">
        <f>G20-G22</f>
        <v>1227.9690117500068</v>
      </c>
      <c r="H23" s="4">
        <f>1-H22</f>
        <v>2.3826451140173566E-2</v>
      </c>
      <c r="I23">
        <f>I20-I22</f>
        <v>59</v>
      </c>
      <c r="J23" s="4">
        <f>1-J22</f>
        <v>1.3169642857142838E-2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66658.005803420005</v>
      </c>
      <c r="H26" s="4">
        <f>G26/G5</f>
        <v>0.99979520053805926</v>
      </c>
      <c r="I26">
        <v>4827</v>
      </c>
      <c r="J26" s="4">
        <f>I26/I5</f>
        <v>0.99958583557672398</v>
      </c>
      <c r="K26" s="2">
        <v>62181.498659639998</v>
      </c>
    </row>
    <row r="27" spans="2:11" x14ac:dyDescent="0.35">
      <c r="E27" s="6" t="s">
        <v>27</v>
      </c>
      <c r="F27" s="6"/>
      <c r="G27" s="2">
        <v>13.65432012</v>
      </c>
      <c r="H27" s="4">
        <f>G27/G5</f>
        <v>2.0479946194078673E-4</v>
      </c>
      <c r="I27">
        <v>2</v>
      </c>
      <c r="J27" s="4">
        <f>I27/I5</f>
        <v>4.1416442327604059E-4</v>
      </c>
      <c r="K27" s="2">
        <v>13.65432012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54892.083883439998</v>
      </c>
      <c r="H4" s="5"/>
      <c r="I4" s="1">
        <v>6736</v>
      </c>
      <c r="J4" s="5"/>
      <c r="K4" s="3">
        <v>94253.882824510001</v>
      </c>
    </row>
    <row r="5" spans="1:11" x14ac:dyDescent="0.35">
      <c r="E5" s="6" t="s">
        <v>7</v>
      </c>
      <c r="F5" s="6"/>
      <c r="G5" s="2">
        <v>54064.541734259998</v>
      </c>
      <c r="H5" s="4">
        <f>G5/G4</f>
        <v>0.98492419870709891</v>
      </c>
      <c r="I5">
        <v>4024</v>
      </c>
      <c r="J5" s="4">
        <f>I5/I4</f>
        <v>0.59738717339667458</v>
      </c>
      <c r="K5" s="2">
        <v>52399.296614439998</v>
      </c>
    </row>
    <row r="6" spans="1:11" x14ac:dyDescent="0.35">
      <c r="F6" t="s">
        <v>8</v>
      </c>
    </row>
    <row r="7" spans="1:11" x14ac:dyDescent="0.35">
      <c r="F7" t="s">
        <v>9</v>
      </c>
      <c r="G7" s="2">
        <v>31559.628631309999</v>
      </c>
      <c r="H7" s="4">
        <f>G7/G5</f>
        <v>0.58373987125301152</v>
      </c>
      <c r="I7">
        <v>2178</v>
      </c>
      <c r="J7" s="4">
        <f>I7/I5</f>
        <v>0.54125248508946322</v>
      </c>
      <c r="K7" s="2">
        <v>30060.700332199998</v>
      </c>
    </row>
    <row r="8" spans="1:11" x14ac:dyDescent="0.35">
      <c r="F8" t="s">
        <v>10</v>
      </c>
      <c r="G8" s="2">
        <f>G5-G7</f>
        <v>22504.913102949999</v>
      </c>
      <c r="H8" s="4">
        <f>1-H7</f>
        <v>0.41626012874698848</v>
      </c>
      <c r="I8">
        <f>I5-I7</f>
        <v>1846</v>
      </c>
      <c r="J8" s="4">
        <f>1-J7</f>
        <v>0.45874751491053678</v>
      </c>
      <c r="K8" s="2">
        <f>K5-K7</f>
        <v>22338.59628224</v>
      </c>
    </row>
    <row r="9" spans="1:11" x14ac:dyDescent="0.35">
      <c r="E9" s="6" t="s">
        <v>11</v>
      </c>
      <c r="F9" s="6"/>
      <c r="G9" s="2">
        <v>725.19640478999997</v>
      </c>
      <c r="H9" s="4">
        <f>1-H5-H10</f>
        <v>1.3211311239884978E-2</v>
      </c>
      <c r="I9">
        <v>916</v>
      </c>
      <c r="J9" s="4">
        <f>1-J5-J10</f>
        <v>0.13598574821852732</v>
      </c>
      <c r="K9" s="2">
        <v>176.06966882</v>
      </c>
    </row>
    <row r="10" spans="1:11" x14ac:dyDescent="0.35">
      <c r="E10" s="6" t="s">
        <v>12</v>
      </c>
      <c r="F10" s="6"/>
      <c r="G10" s="2">
        <v>102.34574438999999</v>
      </c>
      <c r="H10" s="4">
        <f>G10/G4</f>
        <v>1.8644900530161135E-3</v>
      </c>
      <c r="I10">
        <v>1796</v>
      </c>
      <c r="J10" s="4">
        <f>I10/I4</f>
        <v>0.2666270783847981</v>
      </c>
      <c r="K10" s="2">
        <v>41678.516541249999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1415.1634275500001</v>
      </c>
      <c r="H13" s="5">
        <f>G13/G5</f>
        <v>2.6175444795331158E-2</v>
      </c>
      <c r="I13" s="1">
        <f>I14+I15</f>
        <v>187</v>
      </c>
      <c r="J13" s="5">
        <f>I13/I5</f>
        <v>4.6471172962226637E-2</v>
      </c>
      <c r="K13" s="3">
        <f>K14+K15</f>
        <v>1420.35972565</v>
      </c>
    </row>
    <row r="14" spans="1:11" x14ac:dyDescent="0.35">
      <c r="E14" s="6" t="s">
        <v>15</v>
      </c>
      <c r="F14" s="6"/>
      <c r="G14" s="2">
        <v>1415.1634275500001</v>
      </c>
      <c r="H14" s="4">
        <f>G14/G7</f>
        <v>4.4840940433184637E-2</v>
      </c>
      <c r="I14">
        <v>181</v>
      </c>
      <c r="J14" s="4">
        <f>I14/I7</f>
        <v>8.3103764921946738E-2</v>
      </c>
      <c r="K14" s="2">
        <v>1420.35972565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3.2502708559046588E-3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7494.4420874999996</v>
      </c>
      <c r="H18" s="4">
        <f>G18/G5</f>
        <v>0.13862028322254083</v>
      </c>
      <c r="I18">
        <v>214</v>
      </c>
      <c r="J18" s="4">
        <f>I18/I5</f>
        <v>5.3180914512922464E-2</v>
      </c>
      <c r="K18" s="2">
        <v>6219.5389045600004</v>
      </c>
    </row>
    <row r="19" spans="2:11" x14ac:dyDescent="0.35">
      <c r="E19" s="6" t="s">
        <v>20</v>
      </c>
      <c r="F19" s="6"/>
      <c r="G19" s="2">
        <v>4137.1901229100004</v>
      </c>
      <c r="H19" s="4">
        <f>G19/G5</f>
        <v>7.6523170088914613E-2</v>
      </c>
      <c r="I19">
        <v>59</v>
      </c>
      <c r="J19" s="4">
        <f>I19/I5</f>
        <v>1.4662027833001988E-2</v>
      </c>
      <c r="K19" s="2">
        <v>1324.1868547500001</v>
      </c>
    </row>
    <row r="20" spans="2:11" x14ac:dyDescent="0.35">
      <c r="E20" s="6" t="s">
        <v>21</v>
      </c>
      <c r="F20" s="6"/>
      <c r="G20" s="2">
        <v>42432.909523850001</v>
      </c>
      <c r="H20" s="4">
        <f>1-H18-H19</f>
        <v>0.78485654668854454</v>
      </c>
      <c r="I20">
        <v>3714</v>
      </c>
      <c r="J20" s="4">
        <f>1-J18-J19</f>
        <v>0.93215705765407553</v>
      </c>
      <c r="K20" s="2">
        <v>44849.43523345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41895.253043210003</v>
      </c>
      <c r="H22" s="4">
        <f>G22/G20</f>
        <v>0.98732925725166687</v>
      </c>
      <c r="I22">
        <v>3202</v>
      </c>
      <c r="J22" s="4">
        <f>I22/I20</f>
        <v>0.86214324178782986</v>
      </c>
      <c r="K22" s="2">
        <v>44340.248548410003</v>
      </c>
    </row>
    <row r="23" spans="2:11" x14ac:dyDescent="0.35">
      <c r="F23" t="s">
        <v>24</v>
      </c>
      <c r="G23" s="2">
        <f>G20-G22</f>
        <v>537.65648063999834</v>
      </c>
      <c r="H23" s="4">
        <f>1-H22</f>
        <v>1.267074274833313E-2</v>
      </c>
      <c r="I23">
        <f>I20-I22</f>
        <v>512</v>
      </c>
      <c r="J23" s="4">
        <f>1-J22</f>
        <v>0.13785675821217014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54028.303112180001</v>
      </c>
      <c r="H26" s="4">
        <f>G26/G5</f>
        <v>0.9993297155415074</v>
      </c>
      <c r="I26">
        <v>3996</v>
      </c>
      <c r="J26" s="4">
        <f>I26/I5</f>
        <v>0.99304174950298207</v>
      </c>
      <c r="K26" s="2">
        <v>52361.58127332</v>
      </c>
    </row>
    <row r="27" spans="2:11" x14ac:dyDescent="0.35">
      <c r="E27" s="6" t="s">
        <v>27</v>
      </c>
      <c r="F27" s="6"/>
      <c r="G27" s="2">
        <v>36.238622079999999</v>
      </c>
      <c r="H27" s="4">
        <f>G27/G5</f>
        <v>6.7028445849261784E-4</v>
      </c>
      <c r="I27">
        <v>19</v>
      </c>
      <c r="J27" s="4">
        <f>I27/I5</f>
        <v>4.7216699801192839E-3</v>
      </c>
      <c r="K27" s="2">
        <v>37.715341119999998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21560.578566740001</v>
      </c>
    </row>
    <row r="3" spans="1:2" x14ac:dyDescent="0.35">
      <c r="A3" t="s">
        <v>32</v>
      </c>
      <c r="B3">
        <f>'NEWT - EU'!$G$8</f>
        <v>45111.081556799996</v>
      </c>
    </row>
    <row r="4" spans="1:2" x14ac:dyDescent="0.35">
      <c r="A4" t="s">
        <v>33</v>
      </c>
      <c r="B4">
        <f>'NEWT - EU'!$G$9</f>
        <v>16.26446323</v>
      </c>
    </row>
    <row r="5" spans="1:2" x14ac:dyDescent="0.35">
      <c r="A5" t="s">
        <v>34</v>
      </c>
      <c r="B5">
        <f>'NEWT - EU'!$G$10</f>
        <v>0.26935976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981</v>
      </c>
    </row>
    <row r="16" spans="1:2" x14ac:dyDescent="0.35">
      <c r="A16" t="s">
        <v>32</v>
      </c>
      <c r="B16">
        <f>'NEWT - EU'!$I$8</f>
        <v>3848</v>
      </c>
    </row>
    <row r="17" spans="1:2" x14ac:dyDescent="0.35">
      <c r="A17" t="s">
        <v>33</v>
      </c>
      <c r="B17">
        <f>'NEWT - EU'!$I$9</f>
        <v>70</v>
      </c>
    </row>
    <row r="18" spans="1:2" x14ac:dyDescent="0.35">
      <c r="A18" t="s">
        <v>34</v>
      </c>
      <c r="B18">
        <f>'NEWT - EU'!$I$10</f>
        <v>213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13823.60833684</v>
      </c>
    </row>
    <row r="28" spans="1:2" x14ac:dyDescent="0.35">
      <c r="A28" t="s">
        <v>37</v>
      </c>
      <c r="B28">
        <f>'NEWT - EU'!$G$19</f>
        <v>1309.99416638</v>
      </c>
    </row>
    <row r="29" spans="1:2" x14ac:dyDescent="0.35">
      <c r="A29" t="s">
        <v>38</v>
      </c>
      <c r="B29">
        <f>'NEWT - EU'!$G$22</f>
        <v>50310.088608569997</v>
      </c>
    </row>
    <row r="30" spans="1:2" x14ac:dyDescent="0.35">
      <c r="A30" t="s">
        <v>39</v>
      </c>
      <c r="B30">
        <f>'NEWT - EU'!$G$23</f>
        <v>1227.9690117500068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66658.005803420005</v>
      </c>
    </row>
    <row r="41" spans="1:2" x14ac:dyDescent="0.35">
      <c r="A41" t="s">
        <v>42</v>
      </c>
      <c r="B41">
        <f>'NEWT - EU'!$G$27</f>
        <v>13.65432012</v>
      </c>
    </row>
    <row r="42" spans="1:2" x14ac:dyDescent="0.35">
      <c r="A42" t="s">
        <v>43</v>
      </c>
      <c r="B42">
        <f>'NEWT - EU'!$G$28</f>
        <v>0</v>
      </c>
    </row>
    <row r="43" spans="1:2" x14ac:dyDescent="0.3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2025-05-27T16:11:56Z</dcterms:created>
  <dcterms:modified xsi:type="dcterms:W3CDTF">2025-05-27T16:11:56Z</dcterms:modified>
</cp:coreProperties>
</file>