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237E1F4B-3AAF-4A68-B981-DED0776457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20" i="5"/>
  <c r="J19" i="5"/>
  <c r="H19" i="5"/>
  <c r="J18" i="5"/>
  <c r="H18" i="5"/>
  <c r="H20" i="5" s="1"/>
  <c r="J15" i="5"/>
  <c r="J14" i="5"/>
  <c r="H14" i="5"/>
  <c r="K13" i="5"/>
  <c r="J13" i="5"/>
  <c r="I13" i="5"/>
  <c r="G13" i="5"/>
  <c r="H13" i="5" s="1"/>
  <c r="J10" i="5"/>
  <c r="H10" i="5"/>
  <c r="K8" i="5"/>
  <c r="I8" i="5"/>
  <c r="H8" i="5"/>
  <c r="G8" i="5"/>
  <c r="H15" i="5" s="1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J23" i="2"/>
  <c r="I23" i="2"/>
  <c r="H23" i="2"/>
  <c r="G23" i="2"/>
  <c r="B30" i="3" s="1"/>
  <c r="J22" i="2"/>
  <c r="H22" i="2"/>
  <c r="J19" i="2"/>
  <c r="H19" i="2"/>
  <c r="J18" i="2"/>
  <c r="J20" i="2" s="1"/>
  <c r="H18" i="2"/>
  <c r="H20" i="2" s="1"/>
  <c r="J14" i="2"/>
  <c r="H14" i="2"/>
  <c r="K13" i="2"/>
  <c r="I13" i="2"/>
  <c r="J13" i="2" s="1"/>
  <c r="H13" i="2"/>
  <c r="G13" i="2"/>
  <c r="J10" i="2"/>
  <c r="H10" i="2"/>
  <c r="K8" i="2"/>
  <c r="J8" i="2"/>
  <c r="I8" i="2"/>
  <c r="J15" i="2" s="1"/>
  <c r="G8" i="2"/>
  <c r="H15" i="2" s="1"/>
  <c r="J7" i="2"/>
  <c r="H7" i="2"/>
  <c r="H8" i="2" s="1"/>
  <c r="J5" i="2"/>
  <c r="J9" i="2" s="1"/>
  <c r="H5" i="2"/>
  <c r="H9" i="2" s="1"/>
  <c r="B16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<sst xmlns="http://schemas.openxmlformats.org/spreadsheetml/2006/main" count="82" uniqueCount="45">
  <si>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21 November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</si>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</sst>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14503543.069325203</c:v>
                </c:pt>
                <c:pt idx="1">
                  <c:v>279196.10532859527</c:v>
                </c:pt>
                <c:pt idx="2">
                  <c:v>425924.85776945599</c:v>
                </c:pt>
                <c:pt idx="3">
                  <c:v>185.071192129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A14-4EDA-A41B-D3673796E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433689</c:v>
                </c:pt>
                <c:pt idx="1">
                  <c:v>11064</c:v>
                </c:pt>
                <c:pt idx="2">
                  <c:v>905578</c:v>
                </c:pt>
                <c:pt idx="3">
                  <c:v>1781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3C3-4156-95F9-98E7795BC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6058203.1691091647</c:v>
                </c:pt>
                <c:pt idx="1">
                  <c:v>2542552.5965453172</c:v>
                </c:pt>
                <c:pt idx="2">
                  <c:v>114309.262560374</c:v>
                </c:pt>
                <c:pt idx="3">
                  <c:v>6067674.1464389423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53D-4136-BA66-DC53431EB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5979796.8692903696</c:v>
                </c:pt>
                <c:pt idx="1">
                  <c:v>8794411.8490867801</c:v>
                </c:pt>
                <c:pt idx="2">
                  <c:v>7995.5883038820002</c:v>
                </c:pt>
                <c:pt idx="3">
                  <c:v>534.86797276599998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D00-49AB-BCB6-8270E337B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15208849.103615385</v>
      </c>
      <c r="H4" s="5"/>
      <c r="I4" s="1">
        <v>1352112</v>
      </c>
      <c r="J4" s="5"/>
      <c r="K4" s="3">
        <v>1057707.813586174</v>
      </c>
    </row>
    <row r="5" spans="1:11" x14ac:dyDescent="0.25">
      <c r="E5" s="6" t="s">
        <v>7</v>
      </c>
      <c r="F5" s="6"/>
      <c r="G5" s="2">
        <v>14782739.174653798</v>
      </c>
      <c r="H5" s="4">
        <f>G5/G4</f>
        <v>0.97198276305731157</v>
      </c>
      <c r="I5">
        <v>444753</v>
      </c>
      <c r="J5" s="4">
        <f>I5/I4</f>
        <v>0.32893207071603536</v>
      </c>
      <c r="K5" s="2">
        <v>918466.89269009803</v>
      </c>
    </row>
    <row r="6" spans="1:11" x14ac:dyDescent="0.25">
      <c r="F6" t="s">
        <v>8</v>
      </c>
    </row>
    <row r="7" spans="1:11" x14ac:dyDescent="0.25">
      <c r="F7" t="s">
        <v>9</v>
      </c>
      <c r="G7" s="2">
        <v>14503543.069325203</v>
      </c>
      <c r="H7" s="4">
        <f>G7/G5</f>
        <v>0.981113371342755</v>
      </c>
      <c r="I7">
        <v>433689</v>
      </c>
      <c r="J7" s="4">
        <f>I7/I5</f>
        <v>0.97512327066933779</v>
      </c>
      <c r="K7" s="2">
        <v>777107.89522918803</v>
      </c>
    </row>
    <row r="8" spans="1:11" x14ac:dyDescent="0.25">
      <c r="F8" t="s">
        <v>10</v>
      </c>
      <c r="G8" s="2">
        <f>G5-G7</f>
        <v>279196.10532859527</v>
      </c>
      <c r="H8" s="4">
        <f>1-H7</f>
        <v>1.8886628657244997E-2</v>
      </c>
      <c r="I8">
        <f>I5-I7</f>
        <v>11064</v>
      </c>
      <c r="J8" s="4">
        <f>1-J7</f>
        <v>2.4876729330662206E-2</v>
      </c>
      <c r="K8" s="2">
        <f>K5-K7</f>
        <v>141358.99746091</v>
      </c>
    </row>
    <row r="9" spans="1:11" x14ac:dyDescent="0.25">
      <c r="E9" s="6" t="s">
        <v>11</v>
      </c>
      <c r="F9" s="6"/>
      <c r="G9" s="2">
        <v>425924.85776945599</v>
      </c>
      <c r="H9" s="4">
        <f>1-H5-H10</f>
        <v>2.8005068290684051E-2</v>
      </c>
      <c r="I9">
        <v>905578</v>
      </c>
      <c r="J9" s="4">
        <f>1-J5-J10</f>
        <v>0.66975073070869873</v>
      </c>
      <c r="K9" s="2">
        <v>138201.96343193101</v>
      </c>
    </row>
    <row r="10" spans="1:11" x14ac:dyDescent="0.25">
      <c r="E10" s="6" t="s">
        <v>12</v>
      </c>
      <c r="F10" s="6"/>
      <c r="G10" s="2">
        <v>185.071192129</v>
      </c>
      <c r="H10" s="4">
        <f>G10/G4</f>
        <v>1.2168652004378533E-5</v>
      </c>
      <c r="I10">
        <v>1781</v>
      </c>
      <c r="J10" s="4">
        <f>I10/I4</f>
        <v>1.3171985752659543E-3</v>
      </c>
      <c r="K10" s="2">
        <v>1038.9574641449999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7497957.7757652998</v>
      </c>
      <c r="H13" s="5">
        <f>G13/G5</f>
        <v>0.50721031381120185</v>
      </c>
      <c r="I13" s="1">
        <f>I14+I15</f>
        <v>247679</v>
      </c>
      <c r="J13" s="5">
        <f>I13/I5</f>
        <v>0.556891128334154</v>
      </c>
      <c r="K13" s="3">
        <f>K14+K15</f>
        <v>82041.202368455008</v>
      </c>
    </row>
    <row r="14" spans="1:11" x14ac:dyDescent="0.25">
      <c r="E14" s="6" t="s">
        <v>15</v>
      </c>
      <c r="F14" s="6"/>
      <c r="G14" s="2">
        <v>7481274.981649193</v>
      </c>
      <c r="H14" s="4">
        <f>G14/G7</f>
        <v>0.51582395735232367</v>
      </c>
      <c r="I14">
        <v>247005</v>
      </c>
      <c r="J14" s="4">
        <f>I14/I7</f>
        <v>0.56954407420986009</v>
      </c>
      <c r="K14" s="2">
        <v>82010.689332455004</v>
      </c>
    </row>
    <row r="15" spans="1:11" x14ac:dyDescent="0.25">
      <c r="E15" s="6" t="s">
        <v>16</v>
      </c>
      <c r="F15" s="6"/>
      <c r="G15" s="2">
        <v>16682.794116107001</v>
      </c>
      <c r="H15" s="4">
        <f>G15/G8</f>
        <v>5.9752961440749541E-2</v>
      </c>
      <c r="I15">
        <v>674</v>
      </c>
      <c r="J15" s="4">
        <f>I15/I8</f>
        <v>6.0918293564714392E-2</v>
      </c>
      <c r="K15" s="2">
        <v>30.513036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6058203.1691091647</v>
      </c>
      <c r="H18" s="4">
        <f>G18/G5</f>
        <v>0.40981600889613501</v>
      </c>
      <c r="I18">
        <v>217227</v>
      </c>
      <c r="J18" s="4">
        <f>I18/I5</f>
        <v>0.48842166326028152</v>
      </c>
      <c r="K18" s="2">
        <v>146430.895848666</v>
      </c>
    </row>
    <row r="19" spans="2:11" x14ac:dyDescent="0.25">
      <c r="E19" s="6" t="s">
        <v>20</v>
      </c>
      <c r="F19" s="6"/>
      <c r="G19" s="2">
        <v>2542552.5965453172</v>
      </c>
      <c r="H19" s="4">
        <f>G19/G5</f>
        <v>0.17199468694575423</v>
      </c>
      <c r="I19">
        <v>44247</v>
      </c>
      <c r="J19" s="4">
        <f>I19/I5</f>
        <v>9.9486681371457872E-2</v>
      </c>
      <c r="K19" s="2">
        <v>97740.755160407003</v>
      </c>
    </row>
    <row r="20" spans="2:11" x14ac:dyDescent="0.25">
      <c r="E20" s="6" t="s">
        <v>21</v>
      </c>
      <c r="F20" s="6"/>
      <c r="G20" s="2">
        <v>6181983.4089993164</v>
      </c>
      <c r="H20" s="4">
        <f>1-H18-H19</f>
        <v>0.41818930415811073</v>
      </c>
      <c r="I20">
        <v>183279</v>
      </c>
      <c r="J20" s="4">
        <f>1-J18-J19</f>
        <v>0.41209165536826053</v>
      </c>
      <c r="K20" s="2">
        <v>674295.24168102501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114309.262560374</v>
      </c>
      <c r="H22" s="4">
        <f>G22/G20</f>
        <v>1.8490710019371817E-2</v>
      </c>
      <c r="I22">
        <v>8428</v>
      </c>
      <c r="J22" s="4">
        <f>I22/I20</f>
        <v>4.5984537235580727E-2</v>
      </c>
      <c r="K22" s="2">
        <v>51417.432953527001</v>
      </c>
    </row>
    <row r="23" spans="2:11" x14ac:dyDescent="0.25">
      <c r="F23" t="s">
        <v>24</v>
      </c>
      <c r="G23" s="2">
        <f>G20-G22</f>
        <v>6067674.1464389423</v>
      </c>
      <c r="H23" s="4">
        <f>1-H22</f>
        <v>0.98150928998062814</v>
      </c>
      <c r="I23">
        <f>I20-I22</f>
        <v>174851</v>
      </c>
      <c r="J23" s="4">
        <f>1-J22</f>
        <v>0.95401546276441929</v>
      </c>
      <c r="K23" s="2">
        <f>K20-K22</f>
        <v>622877.80872749805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5979796.8692903696</v>
      </c>
      <c r="H26" s="4">
        <f>G26/G5</f>
        <v>0.40451210013521816</v>
      </c>
      <c r="I26">
        <v>197640</v>
      </c>
      <c r="J26" s="4">
        <f>I26/I5</f>
        <v>0.44438148815185058</v>
      </c>
      <c r="K26" s="2">
        <v>231605.430786768</v>
      </c>
    </row>
    <row r="27" spans="2:11" x14ac:dyDescent="0.25">
      <c r="E27" s="6" t="s">
        <v>27</v>
      </c>
      <c r="F27" s="6"/>
      <c r="G27" s="2">
        <v>8794411.8490867801</v>
      </c>
      <c r="H27" s="4">
        <f>G27/G5</f>
        <v>0.59491084468063338</v>
      </c>
      <c r="I27">
        <v>246545</v>
      </c>
      <c r="J27" s="4">
        <f>I27/I5</f>
        <v>0.55434139848410247</v>
      </c>
      <c r="K27" s="2">
        <v>686861.46190333006</v>
      </c>
    </row>
    <row r="28" spans="2:11" x14ac:dyDescent="0.25">
      <c r="E28" s="6" t="s">
        <v>28</v>
      </c>
      <c r="F28" s="6"/>
      <c r="G28" s="2">
        <v>7995.5883038820002</v>
      </c>
      <c r="H28" s="4">
        <f>G28/G5</f>
        <v>5.408732582924201E-4</v>
      </c>
      <c r="I28">
        <v>555</v>
      </c>
      <c r="J28" s="4">
        <f>I28/I5</f>
        <v>1.2478836567712866E-3</v>
      </c>
      <c r="K28" s="2">
        <v>0</v>
      </c>
    </row>
    <row r="29" spans="2:11" x14ac:dyDescent="0.25">
      <c r="E29" s="6" t="s">
        <v>29</v>
      </c>
      <c r="F29" s="6"/>
      <c r="G29" s="2">
        <v>534.86797276599998</v>
      </c>
      <c r="H29" s="4">
        <f>G29/G5</f>
        <v>3.6181925856006064E-5</v>
      </c>
      <c r="I29">
        <v>13</v>
      </c>
      <c r="J29" s="4">
        <f>I29/I5</f>
        <v>2.9229707275723829E-5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14074876.450282425</v>
      </c>
      <c r="H4" s="5"/>
      <c r="I4" s="1">
        <v>2137971</v>
      </c>
      <c r="J4" s="5"/>
      <c r="K4" s="3">
        <v>225441788.57116461</v>
      </c>
    </row>
    <row r="5" spans="1:11" x14ac:dyDescent="0.25">
      <c r="E5" s="6" t="s">
        <v>7</v>
      </c>
      <c r="F5" s="6"/>
      <c r="G5" s="2">
        <v>11894875.263892137</v>
      </c>
      <c r="H5" s="4">
        <f>G5/G4</f>
        <v>0.8451140090578525</v>
      </c>
      <c r="I5">
        <v>366509</v>
      </c>
      <c r="J5" s="4">
        <f>I5/I4</f>
        <v>0.17142842442671111</v>
      </c>
      <c r="K5" s="2">
        <v>36819964.278788812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11354704.058510212</v>
      </c>
      <c r="H7" s="4">
        <f>G7/G5</f>
        <v>0.95458790500967605</v>
      </c>
      <c r="I7">
        <v>351417</v>
      </c>
      <c r="J7" s="4">
        <f>I7/I5</f>
        <v>0.95882229358624205</v>
      </c>
      <c r="K7" s="2">
        <v>36579143.440101467</v>
      </c>
    </row>
    <row r="8" spans="1:11" x14ac:dyDescent="0.25">
      <c r="F8" t="s">
        <v>10</v>
      </c>
      <c r="G8" s="2">
        <f>G5-G7</f>
        <v>540171.20538192429</v>
      </c>
      <c r="H8" s="4">
        <f>1-H7</f>
        <v>4.5412094990323948E-2</v>
      </c>
      <c r="I8">
        <f>I5-I7</f>
        <v>15092</v>
      </c>
      <c r="J8" s="4">
        <f>1-J7</f>
        <v>4.1177706413757953E-2</v>
      </c>
      <c r="K8" s="2">
        <f>K5-K7</f>
        <v>240820.83868734539</v>
      </c>
    </row>
    <row r="9" spans="1:11" x14ac:dyDescent="0.25">
      <c r="E9" s="6" t="s">
        <v>11</v>
      </c>
      <c r="F9" s="6"/>
      <c r="G9" s="2">
        <v>2091053.1951742589</v>
      </c>
      <c r="H9" s="4">
        <f>1-H5-H10</f>
        <v>0.14856636238055937</v>
      </c>
      <c r="I9">
        <v>1522074</v>
      </c>
      <c r="J9" s="4">
        <f>1-J5-J10</f>
        <v>0.71192453031402203</v>
      </c>
      <c r="K9" s="2">
        <v>187575990.14144689</v>
      </c>
    </row>
    <row r="10" spans="1:11" x14ac:dyDescent="0.25">
      <c r="E10" s="6" t="s">
        <v>12</v>
      </c>
      <c r="F10" s="6"/>
      <c r="G10" s="2">
        <v>88947.991216028997</v>
      </c>
      <c r="H10" s="4">
        <f>G10/G4</f>
        <v>6.3196285615881326E-3</v>
      </c>
      <c r="I10">
        <v>249388</v>
      </c>
      <c r="J10" s="4">
        <f>I10/I4</f>
        <v>0.11664704525926685</v>
      </c>
      <c r="K10" s="2">
        <v>1045834.1509288941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5300676.8675639192</v>
      </c>
      <c r="H13" s="5">
        <f>G13/G5</f>
        <v>0.4456269401709958</v>
      </c>
      <c r="I13" s="1">
        <f>I14+I15</f>
        <v>150160</v>
      </c>
      <c r="J13" s="5">
        <f>I13/I5</f>
        <v>0.40970344520871249</v>
      </c>
      <c r="K13" s="3">
        <f>K14+K15</f>
        <v>11125543.874438519</v>
      </c>
    </row>
    <row r="14" spans="1:11" x14ac:dyDescent="0.25">
      <c r="E14" s="6" t="s">
        <v>15</v>
      </c>
      <c r="F14" s="6"/>
      <c r="G14" s="2">
        <v>5290033.9836841738</v>
      </c>
      <c r="H14" s="4">
        <f>G14/G7</f>
        <v>0.4658891994388315</v>
      </c>
      <c r="I14">
        <v>149739</v>
      </c>
      <c r="J14" s="4">
        <f>I14/I7</f>
        <v>0.4261006155080716</v>
      </c>
      <c r="K14" s="2">
        <v>11125434.787815388</v>
      </c>
    </row>
    <row r="15" spans="1:11" x14ac:dyDescent="0.25">
      <c r="E15" s="6" t="s">
        <v>16</v>
      </c>
      <c r="F15" s="6"/>
      <c r="G15" s="2">
        <v>10642.883879745001</v>
      </c>
      <c r="H15" s="4">
        <f>G15/G8</f>
        <v>1.9702797508838008E-2</v>
      </c>
      <c r="I15">
        <v>421</v>
      </c>
      <c r="J15" s="4">
        <f>I15/I8</f>
        <v>2.7895573813941161E-2</v>
      </c>
      <c r="K15" s="2">
        <v>109.086623131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4531916.6424543858</v>
      </c>
      <c r="H18" s="4">
        <f>G18/G5</f>
        <v>0.38099740786785619</v>
      </c>
      <c r="I18">
        <v>138857</v>
      </c>
      <c r="J18" s="4">
        <f>I18/I5</f>
        <v>0.37886382053373857</v>
      </c>
      <c r="K18" s="2">
        <v>7152231.661424364</v>
      </c>
    </row>
    <row r="19" spans="2:11" x14ac:dyDescent="0.25">
      <c r="E19" s="6" t="s">
        <v>20</v>
      </c>
      <c r="F19" s="6"/>
      <c r="G19" s="2">
        <v>2017257.07138947</v>
      </c>
      <c r="H19" s="4">
        <f>G19/G5</f>
        <v>0.16959043509375993</v>
      </c>
      <c r="I19">
        <v>45825</v>
      </c>
      <c r="J19" s="4">
        <f>I19/I5</f>
        <v>0.12503103607278401</v>
      </c>
      <c r="K19" s="2">
        <v>7720866.7873299709</v>
      </c>
    </row>
    <row r="20" spans="2:11" x14ac:dyDescent="0.25">
      <c r="E20" s="6" t="s">
        <v>21</v>
      </c>
      <c r="F20" s="6"/>
      <c r="G20" s="2">
        <v>5345701.5500482786</v>
      </c>
      <c r="H20" s="4">
        <f>1-H18-H19</f>
        <v>0.44941215703838389</v>
      </c>
      <c r="I20">
        <v>181790</v>
      </c>
      <c r="J20" s="4">
        <f>1-J18-J19</f>
        <v>0.49610514339347744</v>
      </c>
      <c r="K20" s="2">
        <v>21946859.68316479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172722.56297375399</v>
      </c>
      <c r="H22" s="4">
        <f>G22/G20</f>
        <v>3.2310551076723329E-2</v>
      </c>
      <c r="I22">
        <v>9857</v>
      </c>
      <c r="J22" s="4">
        <f>I22/I20</f>
        <v>5.422190439518125E-2</v>
      </c>
      <c r="K22" s="2">
        <v>10742408.436989341</v>
      </c>
    </row>
    <row r="23" spans="2:11" x14ac:dyDescent="0.25">
      <c r="F23" t="s">
        <v>24</v>
      </c>
      <c r="G23" s="2">
        <f>G20-G22</f>
        <v>5172978.9870745251</v>
      </c>
      <c r="H23" s="4">
        <f>1-H22</f>
        <v>0.96768944892327668</v>
      </c>
      <c r="I23">
        <f>I20-I22</f>
        <v>171933</v>
      </c>
      <c r="J23" s="4">
        <f>1-J22</f>
        <v>0.94577809560481874</v>
      </c>
      <c r="K23" s="2">
        <f>K20-K22</f>
        <v>11204451.246175449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5566087.9270223407</v>
      </c>
      <c r="H26" s="4">
        <f>G26/G5</f>
        <v>0.46793999966680228</v>
      </c>
      <c r="I26">
        <v>162321</v>
      </c>
      <c r="J26" s="4">
        <f>I26/I5</f>
        <v>0.44288407651653849</v>
      </c>
      <c r="K26" s="2">
        <v>22770330.516878255</v>
      </c>
    </row>
    <row r="27" spans="2:11" x14ac:dyDescent="0.25">
      <c r="E27" s="6" t="s">
        <v>27</v>
      </c>
      <c r="F27" s="6"/>
      <c r="G27" s="2">
        <v>6296826.2949486068</v>
      </c>
      <c r="H27" s="4">
        <f>G27/G5</f>
        <v>0.52937304135194563</v>
      </c>
      <c r="I27">
        <v>203124</v>
      </c>
      <c r="J27" s="4">
        <f>I27/I5</f>
        <v>0.55421285698304812</v>
      </c>
      <c r="K27" s="2">
        <v>14048319.444888048</v>
      </c>
    </row>
    <row r="28" spans="2:11" x14ac:dyDescent="0.25">
      <c r="E28" s="6" t="s">
        <v>28</v>
      </c>
      <c r="F28" s="6"/>
      <c r="G28" s="2">
        <v>29846.811393129999</v>
      </c>
      <c r="H28" s="4">
        <f>G28/G5</f>
        <v>2.5092160052936773E-3</v>
      </c>
      <c r="I28">
        <v>982</v>
      </c>
      <c r="J28" s="4">
        <f>I28/I5</f>
        <v>2.6793339317724802E-3</v>
      </c>
      <c r="K28" s="2">
        <v>262.13943173199999</v>
      </c>
    </row>
    <row r="29" spans="2:11" x14ac:dyDescent="0.25">
      <c r="E29" s="6" t="s">
        <v>29</v>
      </c>
      <c r="F29" s="6"/>
      <c r="G29" s="2">
        <v>2114.2305280569999</v>
      </c>
      <c r="H29" s="4">
        <f>G29/G5</f>
        <v>1.7774297595830359E-4</v>
      </c>
      <c r="I29">
        <v>73</v>
      </c>
      <c r="J29" s="4">
        <f>I29/I5</f>
        <v>1.991765550095632E-4</v>
      </c>
      <c r="K29" s="2">
        <v>1052.177590778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14503543.069325203</v>
      </c>
    </row>
    <row r="3" spans="1:2" x14ac:dyDescent="0.25">
      <c r="A3" t="s">
        <v>32</v>
      </c>
      <c r="B3">
        <f>'NEWT - EU'!$G$8</f>
        <v>279196.10532859527</v>
      </c>
    </row>
    <row r="4" spans="1:2" x14ac:dyDescent="0.25">
      <c r="A4" t="s">
        <v>33</v>
      </c>
      <c r="B4">
        <f>'NEWT - EU'!$G$9</f>
        <v>425924.85776945599</v>
      </c>
    </row>
    <row r="5" spans="1:2" x14ac:dyDescent="0.25">
      <c r="A5" t="s">
        <v>34</v>
      </c>
      <c r="B5">
        <f>'NEWT - EU'!$G$10</f>
        <v>185.071192129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433689</v>
      </c>
    </row>
    <row r="16" spans="1:2" x14ac:dyDescent="0.25">
      <c r="A16" t="s">
        <v>32</v>
      </c>
      <c r="B16">
        <f>'NEWT - EU'!$I$8</f>
        <v>11064</v>
      </c>
    </row>
    <row r="17" spans="1:2" x14ac:dyDescent="0.25">
      <c r="A17" t="s">
        <v>33</v>
      </c>
      <c r="B17">
        <f>'NEWT - EU'!$I$9</f>
        <v>905578</v>
      </c>
    </row>
    <row r="18" spans="1:2" x14ac:dyDescent="0.25">
      <c r="A18" t="s">
        <v>34</v>
      </c>
      <c r="B18">
        <f>'NEWT - EU'!$I$10</f>
        <v>1781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6058203.1691091647</v>
      </c>
    </row>
    <row r="28" spans="1:2" x14ac:dyDescent="0.25">
      <c r="A28" t="s">
        <v>37</v>
      </c>
      <c r="B28">
        <f>'NEWT - EU'!$G$19</f>
        <v>2542552.5965453172</v>
      </c>
    </row>
    <row r="29" spans="1:2" x14ac:dyDescent="0.25">
      <c r="A29" t="s">
        <v>38</v>
      </c>
      <c r="B29">
        <f>'NEWT - EU'!$G$22</f>
        <v>114309.262560374</v>
      </c>
    </row>
    <row r="30" spans="1:2" x14ac:dyDescent="0.25">
      <c r="A30" t="s">
        <v>39</v>
      </c>
      <c r="B30">
        <f>'NEWT - EU'!$G$23</f>
        <v>6067674.1464389423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5979796.8692903696</v>
      </c>
    </row>
    <row r="41" spans="1:2" x14ac:dyDescent="0.25">
      <c r="A41" t="s">
        <v>42</v>
      </c>
      <c r="B41">
        <f>'NEWT - EU'!$G$27</f>
        <v>8794411.8490867801</v>
      </c>
    </row>
    <row r="42" spans="1:2" x14ac:dyDescent="0.25">
      <c r="A42" t="s">
        <v>43</v>
      </c>
      <c r="B42">
        <f>'NEWT - EU'!$G$28</f>
        <v>7995.5883038820002</v>
      </c>
    </row>
    <row r="43" spans="1:2" x14ac:dyDescent="0.25">
      <c r="A43" t="s">
        <v>44</v>
      </c>
      <c r="B43">
        <f>'NEWT - EU'!$G$29</f>
        <v>534.86797276599998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2025-11-25T08:28:09Z</dcterms:created>
  <dcterms:modified xsi:type="dcterms:W3CDTF">2025-11-25T08:28:09Z</dcterms:modified>
</cp:coreProperties>
</file>