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47FFDFA3-7114-470F-9489-456C593D7A3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J18" i="5"/>
  <c r="J20" i="5" s="1"/>
  <c r="H18" i="5"/>
  <c r="H20" i="5" s="1"/>
  <c r="J14" i="5"/>
  <c r="H14" i="5"/>
  <c r="K13" i="5"/>
  <c r="I13" i="5"/>
  <c r="J13" i="5" s="1"/>
  <c r="G13" i="5"/>
  <c r="H13" i="5" s="1"/>
  <c r="J10" i="5"/>
  <c r="H10" i="5"/>
  <c r="K8" i="5"/>
  <c r="J8" i="5"/>
  <c r="I8" i="5"/>
  <c r="J15" i="5" s="1"/>
  <c r="H8" i="5"/>
  <c r="G8" i="5"/>
  <c r="H15" i="5" s="1"/>
  <c r="J7" i="5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J23" i="2"/>
  <c r="I23" i="2"/>
  <c r="H23" i="2"/>
  <c r="G23" i="2"/>
  <c r="B30" i="3" s="1"/>
  <c r="J22" i="2"/>
  <c r="H22" i="2"/>
  <c r="J19" i="2"/>
  <c r="J20" i="2" s="1"/>
  <c r="H19" i="2"/>
  <c r="H20" i="2" s="1"/>
  <c r="J18" i="2"/>
  <c r="H18" i="2"/>
  <c r="J14" i="2"/>
  <c r="H14" i="2"/>
  <c r="K13" i="2"/>
  <c r="J13" i="2"/>
  <c r="I13" i="2"/>
  <c r="G13" i="2"/>
  <c r="H13" i="2" s="1"/>
  <c r="J10" i="2"/>
  <c r="H10" i="2"/>
  <c r="K8" i="2"/>
  <c r="I8" i="2"/>
  <c r="B16" i="3" s="1"/>
  <c r="G8" i="2"/>
  <c r="B3" i="3" s="1"/>
  <c r="J7" i="2"/>
  <c r="J8" i="2" s="1"/>
  <c r="H7" i="2"/>
  <c r="H8" i="2" s="1"/>
  <c r="J5" i="2"/>
  <c r="J9" i="2" s="1"/>
  <c r="H5" i="2"/>
  <c r="H9" i="2" s="1"/>
  <c r="H15" i="2" l="1"/>
  <c r="J1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<sst xmlns="http://schemas.openxmlformats.org/spreadsheetml/2006/main" count="82" uniqueCount="45">
  <si>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21 February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</si>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</sst>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21958.802024019998</c:v>
                </c:pt>
                <c:pt idx="1">
                  <c:v>40094.053148300001</c:v>
                </c:pt>
                <c:pt idx="2">
                  <c:v>156.85374173</c:v>
                </c:pt>
                <c:pt idx="3">
                  <c:v>0.13537753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0F6-48A0-B108-C6B3A8FF2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1188</c:v>
                </c:pt>
                <c:pt idx="1">
                  <c:v>3350</c:v>
                </c:pt>
                <c:pt idx="2">
                  <c:v>81</c:v>
                </c:pt>
                <c:pt idx="3">
                  <c:v>132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25C-4BCD-97C0-1A119B1A4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12108.83857783</c:v>
                </c:pt>
                <c:pt idx="1">
                  <c:v>1783.58658485</c:v>
                </c:pt>
                <c:pt idx="2">
                  <c:v>46954.435716389999</c:v>
                </c:pt>
                <c:pt idx="3">
                  <c:v>1205.994293249998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454-4FB4-8450-8E9D368C8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62052.807744639998</c:v>
                </c:pt>
                <c:pt idx="1">
                  <c:v>4.742768E-2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DA5-4775-BC06-B144A2586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62209.844291579997</v>
      </c>
      <c r="H4" s="5"/>
      <c r="I4" s="1">
        <v>4751</v>
      </c>
      <c r="J4" s="5"/>
      <c r="K4" s="3">
        <v>57404.276613479997</v>
      </c>
    </row>
    <row r="5" spans="1:11" x14ac:dyDescent="0.35">
      <c r="E5" s="6" t="s">
        <v>7</v>
      </c>
      <c r="F5" s="6"/>
      <c r="G5" s="2">
        <v>62052.85517232</v>
      </c>
      <c r="H5" s="4">
        <f>G5/G4</f>
        <v>0.99747645857263068</v>
      </c>
      <c r="I5">
        <v>4538</v>
      </c>
      <c r="J5" s="4">
        <f>I5/I4</f>
        <v>0.95516733319301195</v>
      </c>
      <c r="K5" s="2">
        <v>57403.842471980002</v>
      </c>
    </row>
    <row r="6" spans="1:11" x14ac:dyDescent="0.35">
      <c r="F6" t="s">
        <v>8</v>
      </c>
    </row>
    <row r="7" spans="1:11" x14ac:dyDescent="0.35">
      <c r="F7" t="s">
        <v>9</v>
      </c>
      <c r="G7" s="2">
        <v>21958.802024019998</v>
      </c>
      <c r="H7" s="4">
        <f>G7/G5</f>
        <v>0.35387254886242836</v>
      </c>
      <c r="I7">
        <v>1188</v>
      </c>
      <c r="J7" s="4">
        <f>I7/I5</f>
        <v>0.2617893345085941</v>
      </c>
      <c r="K7" s="2">
        <v>18565.016274490001</v>
      </c>
    </row>
    <row r="8" spans="1:11" x14ac:dyDescent="0.35">
      <c r="F8" t="s">
        <v>10</v>
      </c>
      <c r="G8" s="2">
        <f>G5-G7</f>
        <v>40094.053148300001</v>
      </c>
      <c r="H8" s="4">
        <f>1-H7</f>
        <v>0.64612745113757164</v>
      </c>
      <c r="I8">
        <f>I5-I7</f>
        <v>3350</v>
      </c>
      <c r="J8" s="4">
        <f>1-J7</f>
        <v>0.7382106654914059</v>
      </c>
      <c r="K8" s="2">
        <f>K5-K7</f>
        <v>38838.826197490002</v>
      </c>
    </row>
    <row r="9" spans="1:11" x14ac:dyDescent="0.35">
      <c r="E9" s="6" t="s">
        <v>11</v>
      </c>
      <c r="F9" s="6"/>
      <c r="G9" s="2">
        <v>156.85374173</v>
      </c>
      <c r="H9" s="4">
        <f>1-H5-H10</f>
        <v>2.5213652841633476E-3</v>
      </c>
      <c r="I9">
        <v>81</v>
      </c>
      <c r="J9" s="4">
        <f>1-J5-J10</f>
        <v>1.7049042306882811E-2</v>
      </c>
      <c r="K9" s="2">
        <v>0</v>
      </c>
    </row>
    <row r="10" spans="1:11" x14ac:dyDescent="0.35">
      <c r="E10" s="6" t="s">
        <v>12</v>
      </c>
      <c r="F10" s="6"/>
      <c r="G10" s="2">
        <v>0.13537753</v>
      </c>
      <c r="H10" s="4">
        <f>G10/G4</f>
        <v>2.1761432059768574E-6</v>
      </c>
      <c r="I10">
        <v>132</v>
      </c>
      <c r="J10" s="4">
        <f>I10/I4</f>
        <v>2.7783624500105242E-2</v>
      </c>
      <c r="K10" s="2">
        <v>0.43414150000000001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2024.89961621</v>
      </c>
      <c r="H13" s="5">
        <f>G13/G5</f>
        <v>3.2631852484255222E-2</v>
      </c>
      <c r="I13" s="1">
        <f>I14+I15</f>
        <v>227</v>
      </c>
      <c r="J13" s="5">
        <f>I13/I5</f>
        <v>5.0022036139268401E-2</v>
      </c>
      <c r="K13" s="3">
        <f>K14+K15</f>
        <v>427.70254301</v>
      </c>
    </row>
    <row r="14" spans="1:11" x14ac:dyDescent="0.35">
      <c r="E14" s="6" t="s">
        <v>15</v>
      </c>
      <c r="F14" s="6"/>
      <c r="G14" s="2">
        <v>2024.89961621</v>
      </c>
      <c r="H14" s="4">
        <f>G14/G7</f>
        <v>9.2213574037191562E-2</v>
      </c>
      <c r="I14">
        <v>227</v>
      </c>
      <c r="J14" s="4">
        <f>I14/I7</f>
        <v>0.19107744107744107</v>
      </c>
      <c r="K14" s="2">
        <v>427.70254301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12108.83857783</v>
      </c>
      <c r="H18" s="4">
        <f>G18/G5</f>
        <v>0.19513749277456946</v>
      </c>
      <c r="I18">
        <v>309</v>
      </c>
      <c r="J18" s="4">
        <f>I18/I5</f>
        <v>6.809167033935655E-2</v>
      </c>
      <c r="K18" s="2">
        <v>10171.558412369999</v>
      </c>
    </row>
    <row r="19" spans="2:11" x14ac:dyDescent="0.35">
      <c r="E19" s="6" t="s">
        <v>20</v>
      </c>
      <c r="F19" s="6"/>
      <c r="G19" s="2">
        <v>1783.58658485</v>
      </c>
      <c r="H19" s="4">
        <f>G19/G5</f>
        <v>2.8743022055907057E-2</v>
      </c>
      <c r="I19">
        <v>29</v>
      </c>
      <c r="J19" s="4">
        <f>I19/I5</f>
        <v>6.3904803878360511E-3</v>
      </c>
      <c r="K19" s="2">
        <v>666.09333611</v>
      </c>
    </row>
    <row r="20" spans="2:11" x14ac:dyDescent="0.35">
      <c r="E20" s="6" t="s">
        <v>21</v>
      </c>
      <c r="F20" s="6"/>
      <c r="G20" s="2">
        <v>48160.430009639997</v>
      </c>
      <c r="H20" s="4">
        <f>1-H18-H19</f>
        <v>0.77611948516952345</v>
      </c>
      <c r="I20">
        <v>4200</v>
      </c>
      <c r="J20" s="4">
        <f>1-J18-J19</f>
        <v>0.92551784927280734</v>
      </c>
      <c r="K20" s="2">
        <v>46566.190723500004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46954.435716389999</v>
      </c>
      <c r="H22" s="4">
        <f>G22/G20</f>
        <v>0.97495881384346861</v>
      </c>
      <c r="I22">
        <v>4142</v>
      </c>
      <c r="J22" s="4">
        <f>I22/I20</f>
        <v>0.98619047619047617</v>
      </c>
      <c r="K22" s="2">
        <v>46264.228333220002</v>
      </c>
    </row>
    <row r="23" spans="2:11" x14ac:dyDescent="0.35">
      <c r="F23" t="s">
        <v>24</v>
      </c>
      <c r="G23" s="2">
        <f>G20-G22</f>
        <v>1205.994293249998</v>
      </c>
      <c r="H23" s="4">
        <f>1-H22</f>
        <v>2.5041186156531392E-2</v>
      </c>
      <c r="I23">
        <f>I20-I22</f>
        <v>58</v>
      </c>
      <c r="J23" s="4">
        <f>1-J22</f>
        <v>1.3809523809523827E-2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62052.807744639998</v>
      </c>
      <c r="H26" s="4">
        <f>G26/G5</f>
        <v>0.99999923568899662</v>
      </c>
      <c r="I26">
        <v>4537</v>
      </c>
      <c r="J26" s="4">
        <f>I26/I5</f>
        <v>0.999779638607316</v>
      </c>
      <c r="K26" s="2">
        <v>57403.779165760003</v>
      </c>
    </row>
    <row r="27" spans="2:11" x14ac:dyDescent="0.35">
      <c r="E27" s="6" t="s">
        <v>27</v>
      </c>
      <c r="F27" s="6"/>
      <c r="G27" s="2">
        <v>4.742768E-2</v>
      </c>
      <c r="H27" s="4">
        <f>G27/G5</f>
        <v>7.6431100339047947E-7</v>
      </c>
      <c r="I27">
        <v>1</v>
      </c>
      <c r="J27" s="4">
        <f>I27/I5</f>
        <v>2.2036139268400177E-4</v>
      </c>
      <c r="K27" s="2">
        <v>6.3306219999999996E-2</v>
      </c>
    </row>
    <row r="28" spans="2:11" x14ac:dyDescent="0.3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35">
      <c r="E29" s="6" t="s">
        <v>29</v>
      </c>
      <c r="F29" s="6"/>
      <c r="G29" s="2">
        <v>0</v>
      </c>
      <c r="H29" s="4">
        <f>G29/G5</f>
        <v>0</v>
      </c>
      <c r="I29">
        <v>0</v>
      </c>
      <c r="J29" s="4">
        <f>I29/I5</f>
        <v>0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49655.680760360003</v>
      </c>
      <c r="H4" s="5"/>
      <c r="I4" s="1">
        <v>5567</v>
      </c>
      <c r="J4" s="5"/>
      <c r="K4" s="3">
        <v>69944.235342030006</v>
      </c>
    </row>
    <row r="5" spans="1:11" x14ac:dyDescent="0.35">
      <c r="E5" s="6" t="s">
        <v>7</v>
      </c>
      <c r="F5" s="6"/>
      <c r="G5" s="2">
        <v>48666.804518069999</v>
      </c>
      <c r="H5" s="4">
        <f>G5/G4</f>
        <v>0.98008533510873908</v>
      </c>
      <c r="I5">
        <v>4068</v>
      </c>
      <c r="J5" s="4">
        <f>I5/I4</f>
        <v>0.73073468654571583</v>
      </c>
      <c r="K5" s="2">
        <v>45137.943801239999</v>
      </c>
    </row>
    <row r="6" spans="1:11" x14ac:dyDescent="0.35">
      <c r="F6" t="s">
        <v>8</v>
      </c>
    </row>
    <row r="7" spans="1:11" x14ac:dyDescent="0.35">
      <c r="F7" t="s">
        <v>9</v>
      </c>
      <c r="G7" s="2">
        <v>27241.14379364</v>
      </c>
      <c r="H7" s="4">
        <f>G7/G5</f>
        <v>0.55974794448493848</v>
      </c>
      <c r="I7">
        <v>2413</v>
      </c>
      <c r="J7" s="4">
        <f>I7/I5</f>
        <v>0.59316617502458213</v>
      </c>
      <c r="K7" s="2">
        <v>24898.62410646</v>
      </c>
    </row>
    <row r="8" spans="1:11" x14ac:dyDescent="0.35">
      <c r="F8" t="s">
        <v>10</v>
      </c>
      <c r="G8" s="2">
        <f>G5-G7</f>
        <v>21425.660724429999</v>
      </c>
      <c r="H8" s="4">
        <f>1-H7</f>
        <v>0.44025205551506152</v>
      </c>
      <c r="I8">
        <f>I5-I7</f>
        <v>1655</v>
      </c>
      <c r="J8" s="4">
        <f>1-J7</f>
        <v>0.40683382497541787</v>
      </c>
      <c r="K8" s="2">
        <f>K5-K7</f>
        <v>20239.319694779999</v>
      </c>
    </row>
    <row r="9" spans="1:11" x14ac:dyDescent="0.35">
      <c r="E9" s="6" t="s">
        <v>11</v>
      </c>
      <c r="F9" s="6"/>
      <c r="G9" s="2">
        <v>898.49993524000001</v>
      </c>
      <c r="H9" s="4">
        <f>1-H5-H10</f>
        <v>1.8094605118318549E-2</v>
      </c>
      <c r="I9">
        <v>1189</v>
      </c>
      <c r="J9" s="4">
        <f>1-J5-J10</f>
        <v>0.21358002514819471</v>
      </c>
      <c r="K9" s="2">
        <v>220.32094526</v>
      </c>
    </row>
    <row r="10" spans="1:11" x14ac:dyDescent="0.35">
      <c r="E10" s="6" t="s">
        <v>12</v>
      </c>
      <c r="F10" s="6"/>
      <c r="G10" s="2">
        <v>90.376307049999994</v>
      </c>
      <c r="H10" s="4">
        <f>G10/G4</f>
        <v>1.8200597729423772E-3</v>
      </c>
      <c r="I10">
        <v>310</v>
      </c>
      <c r="J10" s="4">
        <f>I10/I4</f>
        <v>5.5685288306089459E-2</v>
      </c>
      <c r="K10" s="2">
        <v>24585.970595530001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2773.7390553700002</v>
      </c>
      <c r="H13" s="5">
        <f>G13/G5</f>
        <v>5.6994476683590554E-2</v>
      </c>
      <c r="I13" s="1">
        <f>I14+I15</f>
        <v>281</v>
      </c>
      <c r="J13" s="5">
        <f>I13/I5</f>
        <v>6.9075712881022613E-2</v>
      </c>
      <c r="K13" s="3">
        <f>K14+K15</f>
        <v>2770.9393287500002</v>
      </c>
    </row>
    <row r="14" spans="1:11" x14ac:dyDescent="0.35">
      <c r="E14" s="6" t="s">
        <v>15</v>
      </c>
      <c r="F14" s="6"/>
      <c r="G14" s="2">
        <v>2773.7390553700002</v>
      </c>
      <c r="H14" s="4">
        <f>G14/G7</f>
        <v>0.1018216810711739</v>
      </c>
      <c r="I14">
        <v>275</v>
      </c>
      <c r="J14" s="4">
        <f>I14/I7</f>
        <v>0.11396601740571902</v>
      </c>
      <c r="K14" s="2">
        <v>2770.9393287500002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6</v>
      </c>
      <c r="J15" s="4">
        <f>I15/I8</f>
        <v>3.6253776435045317E-3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4113.3752869199998</v>
      </c>
      <c r="H18" s="4">
        <f>G18/G5</f>
        <v>8.452117059365799E-2</v>
      </c>
      <c r="I18">
        <v>257</v>
      </c>
      <c r="J18" s="4">
        <f>I18/I5</f>
        <v>6.3176007866273351E-2</v>
      </c>
      <c r="K18" s="2">
        <v>3756.7558167699999</v>
      </c>
    </row>
    <row r="19" spans="2:11" x14ac:dyDescent="0.35">
      <c r="E19" s="6" t="s">
        <v>20</v>
      </c>
      <c r="F19" s="6"/>
      <c r="G19" s="2">
        <v>2474.01437403</v>
      </c>
      <c r="H19" s="4">
        <f>G19/G5</f>
        <v>5.0835767799617862E-2</v>
      </c>
      <c r="I19">
        <v>38</v>
      </c>
      <c r="J19" s="4">
        <f>I19/I5</f>
        <v>9.3411996066863328E-3</v>
      </c>
      <c r="K19" s="2">
        <v>816.42426254999998</v>
      </c>
    </row>
    <row r="20" spans="2:11" x14ac:dyDescent="0.35">
      <c r="E20" s="6" t="s">
        <v>21</v>
      </c>
      <c r="F20" s="6"/>
      <c r="G20" s="2">
        <v>42079.414857119998</v>
      </c>
      <c r="H20" s="4">
        <f>1-H18-H19</f>
        <v>0.86464306160672422</v>
      </c>
      <c r="I20">
        <v>3736</v>
      </c>
      <c r="J20" s="4">
        <f>1-J18-J19</f>
        <v>0.92748279252704036</v>
      </c>
      <c r="K20" s="2">
        <v>40558.534672080001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40638.458516749997</v>
      </c>
      <c r="H22" s="4">
        <f>G22/G20</f>
        <v>0.96575626478498466</v>
      </c>
      <c r="I22">
        <v>3198</v>
      </c>
      <c r="J22" s="4">
        <f>I22/I20</f>
        <v>0.85599571734475377</v>
      </c>
      <c r="K22" s="2">
        <v>39907.846842990002</v>
      </c>
    </row>
    <row r="23" spans="2:11" x14ac:dyDescent="0.35">
      <c r="F23" t="s">
        <v>24</v>
      </c>
      <c r="G23" s="2">
        <f>G20-G22</f>
        <v>1440.9563403700013</v>
      </c>
      <c r="H23" s="4">
        <f>1-H22</f>
        <v>3.4243735215015336E-2</v>
      </c>
      <c r="I23">
        <f>I20-I22</f>
        <v>538</v>
      </c>
      <c r="J23" s="4">
        <f>1-J22</f>
        <v>0.14400428265524623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48652.785844780003</v>
      </c>
      <c r="H26" s="4">
        <f>G26/G5</f>
        <v>0.99971194588531509</v>
      </c>
      <c r="I26">
        <v>4040</v>
      </c>
      <c r="J26" s="4">
        <f>I26/I5</f>
        <v>0.99311701081612591</v>
      </c>
      <c r="K26" s="2">
        <v>45121.980904789998</v>
      </c>
    </row>
    <row r="27" spans="2:11" x14ac:dyDescent="0.35">
      <c r="E27" s="6" t="s">
        <v>27</v>
      </c>
      <c r="F27" s="6"/>
      <c r="G27" s="2">
        <v>14.018673290000001</v>
      </c>
      <c r="H27" s="4">
        <f>G27/G5</f>
        <v>2.8805411468498746E-4</v>
      </c>
      <c r="I27">
        <v>19</v>
      </c>
      <c r="J27" s="4">
        <f>I27/I5</f>
        <v>4.6705998033431664E-3</v>
      </c>
      <c r="K27" s="2">
        <v>15.962896450000001</v>
      </c>
    </row>
    <row r="28" spans="2:11" x14ac:dyDescent="0.3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35">
      <c r="E29" s="6" t="s">
        <v>29</v>
      </c>
      <c r="F29" s="6"/>
      <c r="G29" s="2">
        <v>0</v>
      </c>
      <c r="H29" s="4">
        <f>G29/G5</f>
        <v>0</v>
      </c>
      <c r="I29">
        <v>0</v>
      </c>
      <c r="J29" s="4">
        <f>I29/I5</f>
        <v>0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EU'!$G$7</f>
        <v>21958.802024019998</v>
      </c>
    </row>
    <row r="3" spans="1:2" x14ac:dyDescent="0.35">
      <c r="A3" t="s">
        <v>32</v>
      </c>
      <c r="B3">
        <f>'NEWT - EU'!$G$8</f>
        <v>40094.053148300001</v>
      </c>
    </row>
    <row r="4" spans="1:2" x14ac:dyDescent="0.35">
      <c r="A4" t="s">
        <v>33</v>
      </c>
      <c r="B4">
        <f>'NEWT - EU'!$G$9</f>
        <v>156.85374173</v>
      </c>
    </row>
    <row r="5" spans="1:2" x14ac:dyDescent="0.35">
      <c r="A5" t="s">
        <v>34</v>
      </c>
      <c r="B5">
        <f>'NEWT - EU'!$G$10</f>
        <v>0.13537753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EU'!$I$7</f>
        <v>1188</v>
      </c>
    </row>
    <row r="16" spans="1:2" x14ac:dyDescent="0.35">
      <c r="A16" t="s">
        <v>32</v>
      </c>
      <c r="B16">
        <f>'NEWT - EU'!$I$8</f>
        <v>3350</v>
      </c>
    </row>
    <row r="17" spans="1:2" x14ac:dyDescent="0.35">
      <c r="A17" t="s">
        <v>33</v>
      </c>
      <c r="B17">
        <f>'NEWT - EU'!$I$9</f>
        <v>81</v>
      </c>
    </row>
    <row r="18" spans="1:2" x14ac:dyDescent="0.35">
      <c r="A18" t="s">
        <v>34</v>
      </c>
      <c r="B18">
        <f>'NEWT - EU'!$I$10</f>
        <v>132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EU'!$G$18</f>
        <v>12108.83857783</v>
      </c>
    </row>
    <row r="28" spans="1:2" x14ac:dyDescent="0.35">
      <c r="A28" t="s">
        <v>37</v>
      </c>
      <c r="B28">
        <f>'NEWT - EU'!$G$19</f>
        <v>1783.58658485</v>
      </c>
    </row>
    <row r="29" spans="1:2" x14ac:dyDescent="0.35">
      <c r="A29" t="s">
        <v>38</v>
      </c>
      <c r="B29">
        <f>'NEWT - EU'!$G$22</f>
        <v>46954.435716389999</v>
      </c>
    </row>
    <row r="30" spans="1:2" x14ac:dyDescent="0.35">
      <c r="A30" t="s">
        <v>39</v>
      </c>
      <c r="B30">
        <f>'NEWT - EU'!$G$23</f>
        <v>1205.994293249998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EU'!$G$26</f>
        <v>62052.807744639998</v>
      </c>
    </row>
    <row r="41" spans="1:2" x14ac:dyDescent="0.35">
      <c r="A41" t="s">
        <v>42</v>
      </c>
      <c r="B41">
        <f>'NEWT - EU'!$G$27</f>
        <v>4.742768E-2</v>
      </c>
    </row>
    <row r="42" spans="1:2" x14ac:dyDescent="0.35">
      <c r="A42" t="s">
        <v>43</v>
      </c>
      <c r="B42">
        <f>'NEWT - EU'!$G$28</f>
        <v>0</v>
      </c>
    </row>
    <row r="43" spans="1:2" x14ac:dyDescent="0.35">
      <c r="A43" t="s">
        <v>44</v>
      </c>
      <c r="B43">
        <f>'NEWT - EU'!$G$29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2025-02-25T17:32:11Z</dcterms:created>
  <dcterms:modified xsi:type="dcterms:W3CDTF">2025-02-25T17:32:11Z</dcterms:modified>
</cp:coreProperties>
</file>