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CD4C0C3E-E090-49D5-A64A-F3A026EFA2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H20" i="5"/>
  <c r="J19" i="5"/>
  <c r="H19" i="5"/>
  <c r="J18" i="5"/>
  <c r="J20" i="5" s="1"/>
  <c r="H18" i="5"/>
  <c r="J15" i="5"/>
  <c r="J14" i="5"/>
  <c r="H14" i="5"/>
  <c r="K13" i="5"/>
  <c r="J13" i="5"/>
  <c r="I13" i="5"/>
  <c r="G13" i="5"/>
  <c r="H13" i="5" s="1"/>
  <c r="J10" i="5"/>
  <c r="H10" i="5"/>
  <c r="J9" i="5"/>
  <c r="K8" i="5"/>
  <c r="J8" i="5"/>
  <c r="I8" i="5"/>
  <c r="H8" i="5"/>
  <c r="G8" i="5"/>
  <c r="H15" i="5" s="1"/>
  <c r="J7" i="5"/>
  <c r="H7" i="5"/>
  <c r="J5" i="5"/>
  <c r="H5" i="5"/>
  <c r="H9" i="5" s="1"/>
  <c r="J29" i="2"/>
  <c r="H29" i="2"/>
  <c r="J28" i="2"/>
  <c r="H28" i="2"/>
  <c r="J27" i="2"/>
  <c r="H27" i="2"/>
  <c r="J26" i="2"/>
  <c r="H26" i="2"/>
  <c r="J23" i="2"/>
  <c r="I23" i="2"/>
  <c r="G23" i="2"/>
  <c r="B30" i="3" s="1"/>
  <c r="J22" i="2"/>
  <c r="H22" i="2"/>
  <c r="H23" i="2" s="1"/>
  <c r="J19" i="2"/>
  <c r="H19" i="2"/>
  <c r="H20" i="2" s="1"/>
  <c r="J18" i="2"/>
  <c r="J20" i="2" s="1"/>
  <c r="H18" i="2"/>
  <c r="J14" i="2"/>
  <c r="H14" i="2"/>
  <c r="K13" i="2"/>
  <c r="J13" i="2"/>
  <c r="I13" i="2"/>
  <c r="G13" i="2"/>
  <c r="H13" i="2" s="1"/>
  <c r="J10" i="2"/>
  <c r="H10" i="2"/>
  <c r="K8" i="2"/>
  <c r="I8" i="2"/>
  <c r="B16" i="3" s="1"/>
  <c r="G8" i="2"/>
  <c r="H15" i="2" s="1"/>
  <c r="J7" i="2"/>
  <c r="J8" i="2" s="1"/>
  <c r="H7" i="2"/>
  <c r="H8" i="2" s="1"/>
  <c r="J5" i="2"/>
  <c r="J9" i="2" s="1"/>
  <c r="H5" i="2"/>
  <c r="H9" i="2" s="1"/>
  <c r="J15" i="2" l="1"/>
  <c r="B3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<sst xmlns="http://schemas.openxmlformats.org/spreadsheetml/2006/main" count="82" uniqueCount="45">
  <si>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18 July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</si>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</sst>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14672865.06348566</c:v>
                </c:pt>
                <c:pt idx="1">
                  <c:v>472110.90690294839</c:v>
                </c:pt>
                <c:pt idx="2">
                  <c:v>479756.120943168</c:v>
                </c:pt>
                <c:pt idx="3">
                  <c:v>359.203484522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BC2-4FD2-9B89-19397D808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450396</c:v>
                </c:pt>
                <c:pt idx="1">
                  <c:v>18697</c:v>
                </c:pt>
                <c:pt idx="2">
                  <c:v>1020481</c:v>
                </c:pt>
                <c:pt idx="3">
                  <c:v>4297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D97-4CCC-BC06-BC015440C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6587377.3755906112</c:v>
                </c:pt>
                <c:pt idx="1">
                  <c:v>2208599.4663864681</c:v>
                </c:pt>
                <c:pt idx="2">
                  <c:v>115515.05187466501</c:v>
                </c:pt>
                <c:pt idx="3">
                  <c:v>6233484.076536865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5FB-4C12-ACFF-8BAD4F273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6799038.4460814362</c:v>
                </c:pt>
                <c:pt idx="1">
                  <c:v>8337118.4660616908</c:v>
                </c:pt>
                <c:pt idx="2">
                  <c:v>8612.1281685020003</c:v>
                </c:pt>
                <c:pt idx="3">
                  <c:v>206.93007698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C44-49D0-8F6E-B9FA04E79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15625091.2948163</v>
      </c>
      <c r="H4" s="5"/>
      <c r="I4" s="1">
        <v>1493871</v>
      </c>
      <c r="J4" s="5"/>
      <c r="K4" s="3">
        <v>934852.71606850799</v>
      </c>
    </row>
    <row r="5" spans="1:11" x14ac:dyDescent="0.25">
      <c r="E5" s="6" t="s">
        <v>7</v>
      </c>
      <c r="F5" s="6"/>
      <c r="G5" s="2">
        <v>15144975.970388608</v>
      </c>
      <c r="H5" s="4">
        <f>G5/G4</f>
        <v>0.96927279877161598</v>
      </c>
      <c r="I5">
        <v>469093</v>
      </c>
      <c r="J5" s="4">
        <f>I5/I4</f>
        <v>0.3140117185486565</v>
      </c>
      <c r="K5" s="2">
        <v>812466.90715816896</v>
      </c>
    </row>
    <row r="6" spans="1:11" x14ac:dyDescent="0.25">
      <c r="F6" t="s">
        <v>8</v>
      </c>
    </row>
    <row r="7" spans="1:11" x14ac:dyDescent="0.25">
      <c r="F7" t="s">
        <v>9</v>
      </c>
      <c r="G7" s="2">
        <v>14672865.06348566</v>
      </c>
      <c r="H7" s="4">
        <f>G7/G5</f>
        <v>0.9688272264131671</v>
      </c>
      <c r="I7">
        <v>450396</v>
      </c>
      <c r="J7" s="4">
        <f>I7/I5</f>
        <v>0.96014223192416004</v>
      </c>
      <c r="K7" s="2">
        <v>730351.65437978704</v>
      </c>
    </row>
    <row r="8" spans="1:11" x14ac:dyDescent="0.25">
      <c r="F8" t="s">
        <v>10</v>
      </c>
      <c r="G8" s="2">
        <f>G5-G7</f>
        <v>472110.90690294839</v>
      </c>
      <c r="H8" s="4">
        <f>1-H7</f>
        <v>3.1172773586832903E-2</v>
      </c>
      <c r="I8">
        <f>I5-I7</f>
        <v>18697</v>
      </c>
      <c r="J8" s="4">
        <f>1-J7</f>
        <v>3.9857768075839961E-2</v>
      </c>
      <c r="K8" s="2">
        <f>K5-K7</f>
        <v>82115.252778381924</v>
      </c>
    </row>
    <row r="9" spans="1:11" x14ac:dyDescent="0.25">
      <c r="E9" s="6" t="s">
        <v>11</v>
      </c>
      <c r="F9" s="6"/>
      <c r="G9" s="2">
        <v>479756.120943168</v>
      </c>
      <c r="H9" s="4">
        <f>1-H5-H10</f>
        <v>3.0704212339695655E-2</v>
      </c>
      <c r="I9">
        <v>1020481</v>
      </c>
      <c r="J9" s="4">
        <f>1-J5-J10</f>
        <v>0.68311186173371063</v>
      </c>
      <c r="K9" s="2">
        <v>121659.459566499</v>
      </c>
    </row>
    <row r="10" spans="1:11" x14ac:dyDescent="0.25">
      <c r="E10" s="6" t="s">
        <v>12</v>
      </c>
      <c r="F10" s="6"/>
      <c r="G10" s="2">
        <v>359.203484522</v>
      </c>
      <c r="H10" s="4">
        <f>G10/G4</f>
        <v>2.2988888688360335E-5</v>
      </c>
      <c r="I10">
        <v>4297</v>
      </c>
      <c r="J10" s="4">
        <f>I10/I4</f>
        <v>2.8764197176329147E-3</v>
      </c>
      <c r="K10" s="2">
        <v>726.34934383999996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7711346.9059012653</v>
      </c>
      <c r="H13" s="5">
        <f>G13/G5</f>
        <v>0.5091686458254181</v>
      </c>
      <c r="I13" s="1">
        <f>I14+I15</f>
        <v>263547</v>
      </c>
      <c r="J13" s="5">
        <f>I13/I5</f>
        <v>0.56182249575244136</v>
      </c>
      <c r="K13" s="3">
        <f>K14+K15</f>
        <v>-46687.793495071004</v>
      </c>
    </row>
    <row r="14" spans="1:11" x14ac:dyDescent="0.25">
      <c r="E14" s="6" t="s">
        <v>15</v>
      </c>
      <c r="F14" s="6"/>
      <c r="G14" s="2">
        <v>7677166.4832985271</v>
      </c>
      <c r="H14" s="4">
        <f>G14/G7</f>
        <v>0.52322204627940283</v>
      </c>
      <c r="I14">
        <v>261718</v>
      </c>
      <c r="J14" s="4">
        <f>I14/I7</f>
        <v>0.58108420145827233</v>
      </c>
      <c r="K14" s="2">
        <v>-56840.038689549001</v>
      </c>
    </row>
    <row r="15" spans="1:11" x14ac:dyDescent="0.25">
      <c r="E15" s="6" t="s">
        <v>16</v>
      </c>
      <c r="F15" s="6"/>
      <c r="G15" s="2">
        <v>34180.422602737999</v>
      </c>
      <c r="H15" s="4">
        <f>G15/G8</f>
        <v>7.2399137793621129E-2</v>
      </c>
      <c r="I15">
        <v>1829</v>
      </c>
      <c r="J15" s="4">
        <f>I15/I8</f>
        <v>9.7823180189335182E-2</v>
      </c>
      <c r="K15" s="2">
        <v>10152.245194478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6587377.3755906112</v>
      </c>
      <c r="H18" s="4">
        <f>G18/G5</f>
        <v>0.4349546270968157</v>
      </c>
      <c r="I18">
        <v>239051</v>
      </c>
      <c r="J18" s="4">
        <f>I18/I5</f>
        <v>0.50960257347690119</v>
      </c>
      <c r="K18" s="2">
        <v>953.30087856199998</v>
      </c>
    </row>
    <row r="19" spans="2:11" x14ac:dyDescent="0.25">
      <c r="E19" s="6" t="s">
        <v>20</v>
      </c>
      <c r="F19" s="6"/>
      <c r="G19" s="2">
        <v>2208599.4663864681</v>
      </c>
      <c r="H19" s="4">
        <f>G19/G5</f>
        <v>0.14583050317839477</v>
      </c>
      <c r="I19">
        <v>38617</v>
      </c>
      <c r="J19" s="4">
        <f>I19/I5</f>
        <v>8.2322695073258401E-2</v>
      </c>
      <c r="K19" s="2">
        <v>60783.941531762997</v>
      </c>
    </row>
    <row r="20" spans="2:11" x14ac:dyDescent="0.25">
      <c r="E20" s="6" t="s">
        <v>21</v>
      </c>
      <c r="F20" s="6"/>
      <c r="G20" s="2">
        <v>6348999.1284115296</v>
      </c>
      <c r="H20" s="4">
        <f>1-H18-H19</f>
        <v>0.41921486972478961</v>
      </c>
      <c r="I20">
        <v>191425</v>
      </c>
      <c r="J20" s="4">
        <f>1-J18-J19</f>
        <v>0.40807473144984041</v>
      </c>
      <c r="K20" s="2">
        <v>750729.66474784398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115515.05187466501</v>
      </c>
      <c r="H22" s="4">
        <f>G22/G20</f>
        <v>1.8194214479844477E-2</v>
      </c>
      <c r="I22">
        <v>10465</v>
      </c>
      <c r="J22" s="4">
        <f>I22/I20</f>
        <v>5.4668930390492358E-2</v>
      </c>
      <c r="K22" s="2">
        <v>46138.295070205</v>
      </c>
    </row>
    <row r="23" spans="2:11" x14ac:dyDescent="0.25">
      <c r="F23" t="s">
        <v>24</v>
      </c>
      <c r="G23" s="2">
        <f>G20-G22</f>
        <v>6233484.076536865</v>
      </c>
      <c r="H23" s="4">
        <f>1-H22</f>
        <v>0.98180578552015552</v>
      </c>
      <c r="I23">
        <f>I20-I22</f>
        <v>180960</v>
      </c>
      <c r="J23" s="4">
        <f>1-J22</f>
        <v>0.94533106960950763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6799038.4460814362</v>
      </c>
      <c r="H26" s="4">
        <f>G26/G5</f>
        <v>0.44893028944878399</v>
      </c>
      <c r="I26">
        <v>229149</v>
      </c>
      <c r="J26" s="4">
        <f>I26/I5</f>
        <v>0.4884937528379234</v>
      </c>
      <c r="K26" s="2">
        <v>50639.430021954999</v>
      </c>
    </row>
    <row r="27" spans="2:11" x14ac:dyDescent="0.25">
      <c r="E27" s="6" t="s">
        <v>27</v>
      </c>
      <c r="F27" s="6"/>
      <c r="G27" s="2">
        <v>8337118.4660616908</v>
      </c>
      <c r="H27" s="4">
        <f>G27/G5</f>
        <v>0.55048740139055941</v>
      </c>
      <c r="I27">
        <v>239284</v>
      </c>
      <c r="J27" s="4">
        <f>I27/I5</f>
        <v>0.51009927668927058</v>
      </c>
      <c r="K27" s="2">
        <v>761827.47713621403</v>
      </c>
    </row>
    <row r="28" spans="2:11" x14ac:dyDescent="0.25">
      <c r="E28" s="6" t="s">
        <v>28</v>
      </c>
      <c r="F28" s="6"/>
      <c r="G28" s="2">
        <v>8612.1281685020003</v>
      </c>
      <c r="H28" s="4">
        <f>G28/G5</f>
        <v>5.6864587869537699E-4</v>
      </c>
      <c r="I28">
        <v>658</v>
      </c>
      <c r="J28" s="4">
        <f>I28/I5</f>
        <v>1.4027069259187411E-3</v>
      </c>
      <c r="K28" s="2">
        <v>0</v>
      </c>
    </row>
    <row r="29" spans="2:11" x14ac:dyDescent="0.25">
      <c r="E29" s="6" t="s">
        <v>29</v>
      </c>
      <c r="F29" s="6"/>
      <c r="G29" s="2">
        <v>206.93007698</v>
      </c>
      <c r="H29" s="4">
        <f>G29/G5</f>
        <v>1.366328196126483E-5</v>
      </c>
      <c r="I29">
        <v>2</v>
      </c>
      <c r="J29" s="4">
        <f>I29/I5</f>
        <v>4.2635468872910061E-6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16648657.443687361</v>
      </c>
      <c r="H4" s="5"/>
      <c r="I4" s="1">
        <v>2732422</v>
      </c>
      <c r="J4" s="5"/>
      <c r="K4" s="3">
        <v>198758439.89826044</v>
      </c>
    </row>
    <row r="5" spans="1:11" x14ac:dyDescent="0.25">
      <c r="E5" s="6" t="s">
        <v>7</v>
      </c>
      <c r="F5" s="6"/>
      <c r="G5" s="2">
        <v>14169834.371068042</v>
      </c>
      <c r="H5" s="4">
        <f>G5/G4</f>
        <v>0.85110973176043037</v>
      </c>
      <c r="I5">
        <v>440116</v>
      </c>
      <c r="J5" s="4">
        <f>I5/I4</f>
        <v>0.16107175245990554</v>
      </c>
      <c r="K5" s="2">
        <v>27751079.593072072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13457733.480913268</v>
      </c>
      <c r="H7" s="4">
        <f>G7/G5</f>
        <v>0.94974529189919532</v>
      </c>
      <c r="I7">
        <v>415479</v>
      </c>
      <c r="J7" s="4">
        <f>I7/I5</f>
        <v>0.94402157612992943</v>
      </c>
      <c r="K7" s="2">
        <v>27397452.573068377</v>
      </c>
    </row>
    <row r="8" spans="1:11" x14ac:dyDescent="0.25">
      <c r="F8" t="s">
        <v>10</v>
      </c>
      <c r="G8" s="2">
        <f>G5-G7</f>
        <v>712100.89015477337</v>
      </c>
      <c r="H8" s="4">
        <f>1-H7</f>
        <v>5.0254708100804679E-2</v>
      </c>
      <c r="I8">
        <f>I5-I7</f>
        <v>24637</v>
      </c>
      <c r="J8" s="4">
        <f>1-J7</f>
        <v>5.5978423870070571E-2</v>
      </c>
      <c r="K8" s="2">
        <f>K5-K7</f>
        <v>353627.02000369504</v>
      </c>
    </row>
    <row r="9" spans="1:11" x14ac:dyDescent="0.25">
      <c r="E9" s="6" t="s">
        <v>11</v>
      </c>
      <c r="F9" s="6"/>
      <c r="G9" s="2">
        <v>2346650.045003125</v>
      </c>
      <c r="H9" s="4">
        <f>1-H5-H10</f>
        <v>0.14095130811240877</v>
      </c>
      <c r="I9">
        <v>1622918</v>
      </c>
      <c r="J9" s="4">
        <f>1-J5-J10</f>
        <v>0.59394851893301981</v>
      </c>
      <c r="K9" s="2">
        <v>170185271.84928641</v>
      </c>
    </row>
    <row r="10" spans="1:11" x14ac:dyDescent="0.25">
      <c r="E10" s="6" t="s">
        <v>12</v>
      </c>
      <c r="F10" s="6"/>
      <c r="G10" s="2">
        <v>132173.02761619401</v>
      </c>
      <c r="H10" s="4">
        <f>G10/G4</f>
        <v>7.9389601271608722E-3</v>
      </c>
      <c r="I10">
        <v>669388</v>
      </c>
      <c r="J10" s="4">
        <f>I10/I4</f>
        <v>0.24497972860707459</v>
      </c>
      <c r="K10" s="2">
        <v>822088.45590197504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6105243.0844096746</v>
      </c>
      <c r="H13" s="5">
        <f>G13/G5</f>
        <v>0.43086199348069698</v>
      </c>
      <c r="I13" s="1">
        <f>I14+I15</f>
        <v>168401</v>
      </c>
      <c r="J13" s="5">
        <f>I13/I5</f>
        <v>0.38262867062319933</v>
      </c>
      <c r="K13" s="3">
        <f>K14+K15</f>
        <v>9819085.2401440516</v>
      </c>
    </row>
    <row r="14" spans="1:11" x14ac:dyDescent="0.25">
      <c r="E14" s="6" t="s">
        <v>15</v>
      </c>
      <c r="F14" s="6"/>
      <c r="G14" s="2">
        <v>6074200.5546133127</v>
      </c>
      <c r="H14" s="4">
        <f>G14/G7</f>
        <v>0.45135390466962239</v>
      </c>
      <c r="I14">
        <v>167030</v>
      </c>
      <c r="J14" s="4">
        <f>I14/I7</f>
        <v>0.4020179118559542</v>
      </c>
      <c r="K14" s="2">
        <v>9804654.5748282801</v>
      </c>
    </row>
    <row r="15" spans="1:11" x14ac:dyDescent="0.25">
      <c r="E15" s="6" t="s">
        <v>16</v>
      </c>
      <c r="F15" s="6"/>
      <c r="G15" s="2">
        <v>31042.529796362</v>
      </c>
      <c r="H15" s="4">
        <f>G15/G8</f>
        <v>4.359288160644622E-2</v>
      </c>
      <c r="I15">
        <v>1371</v>
      </c>
      <c r="J15" s="4">
        <f>I15/I8</f>
        <v>5.5648009092016074E-2</v>
      </c>
      <c r="K15" s="2">
        <v>14430.665315771001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5508503.704337731</v>
      </c>
      <c r="H18" s="4">
        <f>G18/G5</f>
        <v>0.38874863037107832</v>
      </c>
      <c r="I18">
        <v>167678</v>
      </c>
      <c r="J18" s="4">
        <f>I18/I5</f>
        <v>0.38098592189331904</v>
      </c>
      <c r="K18" s="2">
        <v>6669441.3142876755</v>
      </c>
    </row>
    <row r="19" spans="2:11" x14ac:dyDescent="0.25">
      <c r="E19" s="6" t="s">
        <v>20</v>
      </c>
      <c r="F19" s="6"/>
      <c r="G19" s="2">
        <v>1789462.703517592</v>
      </c>
      <c r="H19" s="4">
        <f>G19/G5</f>
        <v>0.12628677630638477</v>
      </c>
      <c r="I19">
        <v>41206</v>
      </c>
      <c r="J19" s="4">
        <f>I19/I5</f>
        <v>9.3625316961891872E-2</v>
      </c>
      <c r="K19" s="2">
        <v>5139665.3225039598</v>
      </c>
    </row>
    <row r="20" spans="2:11" x14ac:dyDescent="0.25">
      <c r="E20" s="6" t="s">
        <v>21</v>
      </c>
      <c r="F20" s="6"/>
      <c r="G20" s="2">
        <v>6871867.9632127192</v>
      </c>
      <c r="H20" s="4">
        <f>1-H18-H19</f>
        <v>0.48496459332253694</v>
      </c>
      <c r="I20">
        <v>231195</v>
      </c>
      <c r="J20" s="4">
        <f>1-J18-J19</f>
        <v>0.52538876114478905</v>
      </c>
      <c r="K20" s="2">
        <v>15929066.344837105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348426.126435265</v>
      </c>
      <c r="H22" s="4">
        <f>G22/G20</f>
        <v>5.0703262679158007E-2</v>
      </c>
      <c r="I22">
        <v>28068</v>
      </c>
      <c r="J22" s="4">
        <f>I22/I20</f>
        <v>0.12140400960228379</v>
      </c>
      <c r="K22" s="2">
        <v>6611072.8405519119</v>
      </c>
    </row>
    <row r="23" spans="2:11" x14ac:dyDescent="0.25">
      <c r="F23" t="s">
        <v>24</v>
      </c>
      <c r="G23" s="2">
        <f>G20-G22</f>
        <v>6523441.8367774542</v>
      </c>
      <c r="H23" s="4">
        <f>1-H22</f>
        <v>0.94929673732084197</v>
      </c>
      <c r="I23">
        <f>I20-I22</f>
        <v>203127</v>
      </c>
      <c r="J23" s="4">
        <f>1-J22</f>
        <v>0.87859599039771619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7291540.3552687941</v>
      </c>
      <c r="H26" s="4">
        <f>G26/G5</f>
        <v>0.51458190436979678</v>
      </c>
      <c r="I26">
        <v>230448</v>
      </c>
      <c r="J26" s="4">
        <f>I26/I5</f>
        <v>0.5236074125912259</v>
      </c>
      <c r="K26" s="2">
        <v>21127933.405768406</v>
      </c>
    </row>
    <row r="27" spans="2:11" x14ac:dyDescent="0.25">
      <c r="E27" s="6" t="s">
        <v>27</v>
      </c>
      <c r="F27" s="6"/>
      <c r="G27" s="2">
        <v>6841627.518301188</v>
      </c>
      <c r="H27" s="4">
        <f>G27/G5</f>
        <v>0.48283045088165732</v>
      </c>
      <c r="I27">
        <v>208464</v>
      </c>
      <c r="J27" s="4">
        <f>I27/I5</f>
        <v>0.47365694498723065</v>
      </c>
      <c r="K27" s="2">
        <v>6621646.1310239211</v>
      </c>
    </row>
    <row r="28" spans="2:11" x14ac:dyDescent="0.25">
      <c r="E28" s="6" t="s">
        <v>28</v>
      </c>
      <c r="F28" s="6"/>
      <c r="G28" s="2">
        <v>34592.406335193999</v>
      </c>
      <c r="H28" s="4">
        <f>G28/G5</f>
        <v>2.4412710430705351E-3</v>
      </c>
      <c r="I28">
        <v>1119</v>
      </c>
      <c r="J28" s="4">
        <f>I28/I5</f>
        <v>2.5425115196902634E-3</v>
      </c>
      <c r="K28" s="2">
        <v>437.40408478400002</v>
      </c>
    </row>
    <row r="29" spans="2:11" x14ac:dyDescent="0.25">
      <c r="E29" s="6" t="s">
        <v>29</v>
      </c>
      <c r="F29" s="6"/>
      <c r="G29" s="2">
        <v>2074.0911628660001</v>
      </c>
      <c r="H29" s="4">
        <f>G29/G5</f>
        <v>1.4637370547540611E-4</v>
      </c>
      <c r="I29">
        <v>76</v>
      </c>
      <c r="J29" s="4">
        <f>I29/I5</f>
        <v>1.7268174753928511E-4</v>
      </c>
      <c r="K29" s="2">
        <v>1062.6521949620001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14672865.06348566</v>
      </c>
    </row>
    <row r="3" spans="1:2" x14ac:dyDescent="0.25">
      <c r="A3" t="s">
        <v>32</v>
      </c>
      <c r="B3">
        <f>'NEWT - EU'!$G$8</f>
        <v>472110.90690294839</v>
      </c>
    </row>
    <row r="4" spans="1:2" x14ac:dyDescent="0.25">
      <c r="A4" t="s">
        <v>33</v>
      </c>
      <c r="B4">
        <f>'NEWT - EU'!$G$9</f>
        <v>479756.120943168</v>
      </c>
    </row>
    <row r="5" spans="1:2" x14ac:dyDescent="0.25">
      <c r="A5" t="s">
        <v>34</v>
      </c>
      <c r="B5">
        <f>'NEWT - EU'!$G$10</f>
        <v>359.203484522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450396</v>
      </c>
    </row>
    <row r="16" spans="1:2" x14ac:dyDescent="0.25">
      <c r="A16" t="s">
        <v>32</v>
      </c>
      <c r="B16">
        <f>'NEWT - EU'!$I$8</f>
        <v>18697</v>
      </c>
    </row>
    <row r="17" spans="1:2" x14ac:dyDescent="0.25">
      <c r="A17" t="s">
        <v>33</v>
      </c>
      <c r="B17">
        <f>'NEWT - EU'!$I$9</f>
        <v>1020481</v>
      </c>
    </row>
    <row r="18" spans="1:2" x14ac:dyDescent="0.25">
      <c r="A18" t="s">
        <v>34</v>
      </c>
      <c r="B18">
        <f>'NEWT - EU'!$I$10</f>
        <v>4297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6587377.3755906112</v>
      </c>
    </row>
    <row r="28" spans="1:2" x14ac:dyDescent="0.25">
      <c r="A28" t="s">
        <v>37</v>
      </c>
      <c r="B28">
        <f>'NEWT - EU'!$G$19</f>
        <v>2208599.4663864681</v>
      </c>
    </row>
    <row r="29" spans="1:2" x14ac:dyDescent="0.25">
      <c r="A29" t="s">
        <v>38</v>
      </c>
      <c r="B29">
        <f>'NEWT - EU'!$G$22</f>
        <v>115515.05187466501</v>
      </c>
    </row>
    <row r="30" spans="1:2" x14ac:dyDescent="0.25">
      <c r="A30" t="s">
        <v>39</v>
      </c>
      <c r="B30">
        <f>'NEWT - EU'!$G$23</f>
        <v>6233484.076536865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6799038.4460814362</v>
      </c>
    </row>
    <row r="41" spans="1:2" x14ac:dyDescent="0.25">
      <c r="A41" t="s">
        <v>42</v>
      </c>
      <c r="B41">
        <f>'NEWT - EU'!$G$27</f>
        <v>8337118.4660616908</v>
      </c>
    </row>
    <row r="42" spans="1:2" x14ac:dyDescent="0.25">
      <c r="A42" t="s">
        <v>43</v>
      </c>
      <c r="B42">
        <f>'NEWT - EU'!$G$28</f>
        <v>8612.1281685020003</v>
      </c>
    </row>
    <row r="43" spans="1:2" x14ac:dyDescent="0.25">
      <c r="A43" t="s">
        <v>44</v>
      </c>
      <c r="B43">
        <f>'NEWT - EU'!$G$29</f>
        <v>206.93007698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2025-07-23T13:17:51Z</dcterms:created>
  <dcterms:modified xsi:type="dcterms:W3CDTF">2025-07-23T13:17:52Z</dcterms:modified>
</cp:coreProperties>
</file>