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0CA0CE4B-CA6C-42B0-B6CD-D34C92EEF39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H13" i="5"/>
  <c r="G13" i="5"/>
  <c r="J10" i="5"/>
  <c r="H10" i="5"/>
  <c r="K8" i="5"/>
  <c r="J8" i="5"/>
  <c r="I8" i="5"/>
  <c r="J15" i="5" s="1"/>
  <c r="H8" i="5"/>
  <c r="G8" i="5"/>
  <c r="H15" i="5" s="1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J19" i="2"/>
  <c r="J20" i="2" s="1"/>
  <c r="H19" i="2"/>
  <c r="J18" i="2"/>
  <c r="H18" i="2"/>
  <c r="H20" i="2" s="1"/>
  <c r="J14" i="2"/>
  <c r="H14" i="2"/>
  <c r="K13" i="2"/>
  <c r="J13" i="2"/>
  <c r="I13" i="2"/>
  <c r="H13" i="2"/>
  <c r="G13" i="2"/>
  <c r="J10" i="2"/>
  <c r="H10" i="2"/>
  <c r="H9" i="2"/>
  <c r="K8" i="2"/>
  <c r="I8" i="2"/>
  <c r="B16" i="3" s="1"/>
  <c r="G8" i="2"/>
  <c r="B3" i="3" s="1"/>
  <c r="J7" i="2"/>
  <c r="J8" i="2" s="1"/>
  <c r="H7" i="2"/>
  <c r="H8" i="2" s="1"/>
  <c r="J5" i="2"/>
  <c r="J9" i="2" s="1"/>
  <c r="H5" i="2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<sst xmlns="http://schemas.openxmlformats.org/spreadsheetml/2006/main" count="82" uniqueCount="45">
  <si>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17 January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</si>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</sst>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17070.75351554</c:v>
                </c:pt>
                <c:pt idx="1">
                  <c:v>37032.306047460006</c:v>
                </c:pt>
                <c:pt idx="2">
                  <c:v>10.069954020000001</c:v>
                </c:pt>
                <c:pt idx="3">
                  <c:v>1.116464E-2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7DC-4299-BD87-FE5E575F5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865</c:v>
                </c:pt>
                <c:pt idx="1">
                  <c:v>3224</c:v>
                </c:pt>
                <c:pt idx="2">
                  <c:v>41</c:v>
                </c:pt>
                <c:pt idx="3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F45-409E-B647-B29D6EC10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11245.40076036</c:v>
                </c:pt>
                <c:pt idx="1">
                  <c:v>378.04467770000002</c:v>
                </c:pt>
                <c:pt idx="2">
                  <c:v>42227.040229669998</c:v>
                </c:pt>
                <c:pt idx="3">
                  <c:v>252.57389527000487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1C4-4955-BC91-57C30FE0F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54072.532382060002</c:v>
                </c:pt>
                <c:pt idx="1">
                  <c:v>30.527180940000001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6CE-44C5-888B-A2861202A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54113.140681659999</v>
      </c>
      <c r="H4" s="5"/>
      <c r="I4" s="1">
        <v>4135</v>
      </c>
      <c r="J4" s="5"/>
      <c r="K4" s="3">
        <v>49804.82731873</v>
      </c>
    </row>
    <row r="5" spans="1:11" x14ac:dyDescent="0.35">
      <c r="E5" s="6" t="s">
        <v>7</v>
      </c>
      <c r="F5" s="6"/>
      <c r="G5" s="2">
        <v>54103.059563000003</v>
      </c>
      <c r="H5" s="4">
        <f>G5/G4</f>
        <v>0.99981370294658556</v>
      </c>
      <c r="I5">
        <v>4089</v>
      </c>
      <c r="J5" s="4">
        <f>I5/I4</f>
        <v>0.9888754534461911</v>
      </c>
      <c r="K5" s="2">
        <v>49804.82731873</v>
      </c>
    </row>
    <row r="6" spans="1:11" x14ac:dyDescent="0.35">
      <c r="F6" t="s">
        <v>8</v>
      </c>
    </row>
    <row r="7" spans="1:11" x14ac:dyDescent="0.35">
      <c r="F7" t="s">
        <v>9</v>
      </c>
      <c r="G7" s="2">
        <v>17070.75351554</v>
      </c>
      <c r="H7" s="4">
        <f>G7/G5</f>
        <v>0.31552288638430986</v>
      </c>
      <c r="I7">
        <v>865</v>
      </c>
      <c r="J7" s="4">
        <f>I7/I5</f>
        <v>0.2115431645879188</v>
      </c>
      <c r="K7" s="2">
        <v>14083.97174508</v>
      </c>
    </row>
    <row r="8" spans="1:11" x14ac:dyDescent="0.35">
      <c r="F8" t="s">
        <v>10</v>
      </c>
      <c r="G8" s="2">
        <f>G5-G7</f>
        <v>37032.306047460006</v>
      </c>
      <c r="H8" s="4">
        <f>1-H7</f>
        <v>0.68447711361569019</v>
      </c>
      <c r="I8">
        <f>I5-I7</f>
        <v>3224</v>
      </c>
      <c r="J8" s="4">
        <f>1-J7</f>
        <v>0.78845683541208123</v>
      </c>
      <c r="K8" s="2">
        <f>K5-K7</f>
        <v>35720.855573649998</v>
      </c>
    </row>
    <row r="9" spans="1:11" x14ac:dyDescent="0.35">
      <c r="E9" s="6" t="s">
        <v>11</v>
      </c>
      <c r="F9" s="6"/>
      <c r="G9" s="2">
        <v>10.069954020000001</v>
      </c>
      <c r="H9" s="4">
        <f>1-H5-H10</f>
        <v>1.8609073310371177E-4</v>
      </c>
      <c r="I9">
        <v>41</v>
      </c>
      <c r="J9" s="4">
        <f>1-J5-J10</f>
        <v>9.9153567110035808E-3</v>
      </c>
      <c r="K9" s="2">
        <v>0</v>
      </c>
    </row>
    <row r="10" spans="1:11" x14ac:dyDescent="0.35">
      <c r="E10" s="6" t="s">
        <v>12</v>
      </c>
      <c r="F10" s="6"/>
      <c r="G10" s="2">
        <v>1.116464E-2</v>
      </c>
      <c r="H10" s="4">
        <f>G10/G4</f>
        <v>2.0632031072969887E-7</v>
      </c>
      <c r="I10">
        <v>5</v>
      </c>
      <c r="J10" s="4">
        <f>I10/I4</f>
        <v>1.2091898428053204E-3</v>
      </c>
      <c r="K10" s="2">
        <v>0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3361.6890166200001</v>
      </c>
      <c r="H13" s="5">
        <f>G13/G5</f>
        <v>6.2134915174353503E-2</v>
      </c>
      <c r="I13" s="1">
        <f>I14+I15</f>
        <v>258</v>
      </c>
      <c r="J13" s="5">
        <f>I13/I5</f>
        <v>6.3096111518708725E-2</v>
      </c>
      <c r="K13" s="3">
        <f>K14+K15</f>
        <v>650.85895621999998</v>
      </c>
    </row>
    <row r="14" spans="1:11" x14ac:dyDescent="0.35">
      <c r="E14" s="6" t="s">
        <v>15</v>
      </c>
      <c r="F14" s="6"/>
      <c r="G14" s="2">
        <v>3361.6890166200001</v>
      </c>
      <c r="H14" s="4">
        <f>G14/G7</f>
        <v>0.19692680897534826</v>
      </c>
      <c r="I14">
        <v>258</v>
      </c>
      <c r="J14" s="4">
        <f>I14/I7</f>
        <v>0.29826589595375724</v>
      </c>
      <c r="K14" s="2">
        <v>650.85895621999998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11245.40076036</v>
      </c>
      <c r="H18" s="4">
        <f>G18/G5</f>
        <v>0.20785147552081332</v>
      </c>
      <c r="I18">
        <v>319</v>
      </c>
      <c r="J18" s="4">
        <f>I18/I5</f>
        <v>7.8014184397163122E-2</v>
      </c>
      <c r="K18" s="2">
        <v>7614.9303741399999</v>
      </c>
    </row>
    <row r="19" spans="2:11" x14ac:dyDescent="0.35">
      <c r="E19" s="6" t="s">
        <v>20</v>
      </c>
      <c r="F19" s="6"/>
      <c r="G19" s="2">
        <v>378.04467770000002</v>
      </c>
      <c r="H19" s="4">
        <f>G19/G5</f>
        <v>6.9874916641227665E-3</v>
      </c>
      <c r="I19">
        <v>11</v>
      </c>
      <c r="J19" s="4">
        <f>I19/I5</f>
        <v>2.6901442895573488E-3</v>
      </c>
      <c r="K19" s="2">
        <v>330.639906</v>
      </c>
    </row>
    <row r="20" spans="2:11" x14ac:dyDescent="0.35">
      <c r="E20" s="6" t="s">
        <v>21</v>
      </c>
      <c r="F20" s="6"/>
      <c r="G20" s="2">
        <v>42479.614124940003</v>
      </c>
      <c r="H20" s="4">
        <f>1-H18-H19</f>
        <v>0.785161032815064</v>
      </c>
      <c r="I20">
        <v>3759</v>
      </c>
      <c r="J20" s="4">
        <f>1-J18-J19</f>
        <v>0.91929567131327949</v>
      </c>
      <c r="K20" s="2">
        <v>41859.257038590004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42227.040229669998</v>
      </c>
      <c r="H22" s="4">
        <f>G22/G20</f>
        <v>0.99405423282501715</v>
      </c>
      <c r="I22">
        <v>3720</v>
      </c>
      <c r="J22" s="4">
        <f>I22/I20</f>
        <v>0.9896249002394254</v>
      </c>
      <c r="K22" s="2">
        <v>41672.721828920003</v>
      </c>
    </row>
    <row r="23" spans="2:11" x14ac:dyDescent="0.35">
      <c r="F23" t="s">
        <v>24</v>
      </c>
      <c r="G23" s="2">
        <f>G20-G22</f>
        <v>252.57389527000487</v>
      </c>
      <c r="H23" s="4">
        <f>1-H22</f>
        <v>5.9457671749828522E-3</v>
      </c>
      <c r="I23">
        <f>I20-I22</f>
        <v>39</v>
      </c>
      <c r="J23" s="4">
        <f>1-J22</f>
        <v>1.0375099760574602E-2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54072.532382060002</v>
      </c>
      <c r="H26" s="4">
        <f>G26/G5</f>
        <v>0.99943575869485801</v>
      </c>
      <c r="I26">
        <v>4083</v>
      </c>
      <c r="J26" s="4">
        <f>I26/I5</f>
        <v>0.99853264856933233</v>
      </c>
      <c r="K26" s="2">
        <v>49775.982349830003</v>
      </c>
    </row>
    <row r="27" spans="2:11" x14ac:dyDescent="0.35">
      <c r="E27" s="6" t="s">
        <v>27</v>
      </c>
      <c r="F27" s="6"/>
      <c r="G27" s="2">
        <v>30.527180940000001</v>
      </c>
      <c r="H27" s="4">
        <f>G27/G5</f>
        <v>5.6424130514195407E-4</v>
      </c>
      <c r="I27">
        <v>6</v>
      </c>
      <c r="J27" s="4">
        <f>I27/I5</f>
        <v>1.467351430667645E-3</v>
      </c>
      <c r="K27" s="2">
        <v>28.844968900000001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48292.508385809997</v>
      </c>
      <c r="H4" s="5"/>
      <c r="I4" s="1">
        <v>5234</v>
      </c>
      <c r="J4" s="5"/>
      <c r="K4" s="3">
        <v>80692.094407330005</v>
      </c>
    </row>
    <row r="5" spans="1:11" x14ac:dyDescent="0.35">
      <c r="E5" s="6" t="s">
        <v>7</v>
      </c>
      <c r="F5" s="6"/>
      <c r="G5" s="2">
        <v>47911.339297669998</v>
      </c>
      <c r="H5" s="4">
        <f>G5/G4</f>
        <v>0.992107076213668</v>
      </c>
      <c r="I5">
        <v>3974</v>
      </c>
      <c r="J5" s="4">
        <f>I5/I4</f>
        <v>0.75926633549866263</v>
      </c>
      <c r="K5" s="2">
        <v>46450.748753189997</v>
      </c>
    </row>
    <row r="6" spans="1:11" x14ac:dyDescent="0.35">
      <c r="F6" t="s">
        <v>8</v>
      </c>
    </row>
    <row r="7" spans="1:11" x14ac:dyDescent="0.35">
      <c r="F7" t="s">
        <v>9</v>
      </c>
      <c r="G7" s="2">
        <v>26242.068664670001</v>
      </c>
      <c r="H7" s="4">
        <f>G7/G5</f>
        <v>0.54772145903978509</v>
      </c>
      <c r="I7">
        <v>2367</v>
      </c>
      <c r="J7" s="4">
        <f>I7/I5</f>
        <v>0.5956215400100654</v>
      </c>
      <c r="K7" s="2">
        <v>25397.367845150002</v>
      </c>
    </row>
    <row r="8" spans="1:11" x14ac:dyDescent="0.35">
      <c r="F8" t="s">
        <v>10</v>
      </c>
      <c r="G8" s="2">
        <f>G5-G7</f>
        <v>21669.270632999996</v>
      </c>
      <c r="H8" s="4">
        <f>1-H7</f>
        <v>0.45227854096021491</v>
      </c>
      <c r="I8">
        <f>I5-I7</f>
        <v>1607</v>
      </c>
      <c r="J8" s="4">
        <f>1-J7</f>
        <v>0.4043784599899346</v>
      </c>
      <c r="K8" s="2">
        <f>K5-K7</f>
        <v>21053.380908039995</v>
      </c>
    </row>
    <row r="9" spans="1:11" x14ac:dyDescent="0.35">
      <c r="E9" s="6" t="s">
        <v>11</v>
      </c>
      <c r="F9" s="6"/>
      <c r="G9" s="2">
        <v>278.88622413000002</v>
      </c>
      <c r="H9" s="4">
        <f>1-H5-H10</f>
        <v>5.7749376342593021E-3</v>
      </c>
      <c r="I9">
        <v>1159</v>
      </c>
      <c r="J9" s="4">
        <f>1-J5-J10</f>
        <v>0.22143675964845239</v>
      </c>
      <c r="K9" s="2">
        <v>233.16054553999999</v>
      </c>
    </row>
    <row r="10" spans="1:11" x14ac:dyDescent="0.35">
      <c r="E10" s="6" t="s">
        <v>12</v>
      </c>
      <c r="F10" s="6"/>
      <c r="G10" s="2">
        <v>102.28286401</v>
      </c>
      <c r="H10" s="4">
        <f>G10/G4</f>
        <v>2.1179861520726935E-3</v>
      </c>
      <c r="I10">
        <v>101</v>
      </c>
      <c r="J10" s="4">
        <f>I10/I4</f>
        <v>1.9296904852884982E-2</v>
      </c>
      <c r="K10" s="2">
        <v>34008.185108600002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4167.3822532499998</v>
      </c>
      <c r="H13" s="5">
        <f>G13/G5</f>
        <v>8.6981126270721174E-2</v>
      </c>
      <c r="I13" s="1">
        <f>I14+I15</f>
        <v>347</v>
      </c>
      <c r="J13" s="5">
        <f>I13/I5</f>
        <v>8.7317564167086054E-2</v>
      </c>
      <c r="K13" s="3">
        <f>K14+K15</f>
        <v>4168.0814136500003</v>
      </c>
    </row>
    <row r="14" spans="1:11" x14ac:dyDescent="0.35">
      <c r="E14" s="6" t="s">
        <v>15</v>
      </c>
      <c r="F14" s="6"/>
      <c r="G14" s="2">
        <v>4167.3822532499998</v>
      </c>
      <c r="H14" s="4">
        <f>G14/G7</f>
        <v>0.15880540160542275</v>
      </c>
      <c r="I14">
        <v>341</v>
      </c>
      <c r="J14" s="4">
        <f>I14/I7</f>
        <v>0.1440642163075623</v>
      </c>
      <c r="K14" s="2">
        <v>4167.75031115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3.7336652146857498E-3</v>
      </c>
      <c r="K15" s="2">
        <v>0.33110250000000002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7625.7477257</v>
      </c>
      <c r="H18" s="4">
        <f>G18/G5</f>
        <v>0.15916373529701874</v>
      </c>
      <c r="I18">
        <v>337</v>
      </c>
      <c r="J18" s="4">
        <f>I18/I5</f>
        <v>8.4801207851031707E-2</v>
      </c>
      <c r="K18" s="2">
        <v>6880.8146042400003</v>
      </c>
    </row>
    <row r="19" spans="2:11" x14ac:dyDescent="0.35">
      <c r="E19" s="6" t="s">
        <v>20</v>
      </c>
      <c r="F19" s="6"/>
      <c r="G19" s="2">
        <v>1237.6183315999999</v>
      </c>
      <c r="H19" s="4">
        <f>G19/G5</f>
        <v>2.5831428420540672E-2</v>
      </c>
      <c r="I19">
        <v>23</v>
      </c>
      <c r="J19" s="4">
        <f>I19/I5</f>
        <v>5.7876195269250122E-3</v>
      </c>
      <c r="K19" s="2">
        <v>510.54878927999999</v>
      </c>
    </row>
    <row r="20" spans="2:11" x14ac:dyDescent="0.35">
      <c r="E20" s="6" t="s">
        <v>21</v>
      </c>
      <c r="F20" s="6"/>
      <c r="G20" s="2">
        <v>39047.973240370004</v>
      </c>
      <c r="H20" s="4">
        <f>1-H18-H19</f>
        <v>0.81500483628244058</v>
      </c>
      <c r="I20">
        <v>3577</v>
      </c>
      <c r="J20" s="4">
        <f>1-J18-J19</f>
        <v>0.9094111726220433</v>
      </c>
      <c r="K20" s="2">
        <v>39052.904325590003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38090.310155120002</v>
      </c>
      <c r="H22" s="4">
        <f>G22/G20</f>
        <v>0.97547470442691464</v>
      </c>
      <c r="I22">
        <v>3052</v>
      </c>
      <c r="J22" s="4">
        <f>I22/I20</f>
        <v>0.85322896281800387</v>
      </c>
      <c r="K22" s="2">
        <v>38037.67018424</v>
      </c>
    </row>
    <row r="23" spans="2:11" x14ac:dyDescent="0.35">
      <c r="F23" t="s">
        <v>24</v>
      </c>
      <c r="G23" s="2">
        <f>G20-G22</f>
        <v>957.66308525000204</v>
      </c>
      <c r="H23" s="4">
        <f>1-H22</f>
        <v>2.4525295573085359E-2</v>
      </c>
      <c r="I23">
        <f>I20-I22</f>
        <v>525</v>
      </c>
      <c r="J23" s="4">
        <f>1-J22</f>
        <v>0.14677103718199613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47758.620885420001</v>
      </c>
      <c r="H26" s="4">
        <f>G26/G5</f>
        <v>0.99681247874743872</v>
      </c>
      <c r="I26">
        <v>3939</v>
      </c>
      <c r="J26" s="4">
        <f>I26/I5</f>
        <v>0.99119275289380981</v>
      </c>
      <c r="K26" s="2">
        <v>46298.519518729998</v>
      </c>
    </row>
    <row r="27" spans="2:11" x14ac:dyDescent="0.35">
      <c r="E27" s="6" t="s">
        <v>27</v>
      </c>
      <c r="F27" s="6"/>
      <c r="G27" s="2">
        <v>152.71841225</v>
      </c>
      <c r="H27" s="4">
        <f>G27/G5</f>
        <v>3.1875212525613312E-3</v>
      </c>
      <c r="I27">
        <v>26</v>
      </c>
      <c r="J27" s="4">
        <f>I27/I5</f>
        <v>6.5425264217413188E-3</v>
      </c>
      <c r="K27" s="2">
        <v>151.89813196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17070.75351554</v>
      </c>
    </row>
    <row r="3" spans="1:2" x14ac:dyDescent="0.35">
      <c r="A3" t="s">
        <v>32</v>
      </c>
      <c r="B3">
        <f>'NEWT - EU'!$G$8</f>
        <v>37032.306047460006</v>
      </c>
    </row>
    <row r="4" spans="1:2" x14ac:dyDescent="0.35">
      <c r="A4" t="s">
        <v>33</v>
      </c>
      <c r="B4">
        <f>'NEWT - EU'!$G$9</f>
        <v>10.069954020000001</v>
      </c>
    </row>
    <row r="5" spans="1:2" x14ac:dyDescent="0.35">
      <c r="A5" t="s">
        <v>34</v>
      </c>
      <c r="B5">
        <f>'NEWT - EU'!$G$10</f>
        <v>1.116464E-2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865</v>
      </c>
    </row>
    <row r="16" spans="1:2" x14ac:dyDescent="0.35">
      <c r="A16" t="s">
        <v>32</v>
      </c>
      <c r="B16">
        <f>'NEWT - EU'!$I$8</f>
        <v>3224</v>
      </c>
    </row>
    <row r="17" spans="1:2" x14ac:dyDescent="0.35">
      <c r="A17" t="s">
        <v>33</v>
      </c>
      <c r="B17">
        <f>'NEWT - EU'!$I$9</f>
        <v>41</v>
      </c>
    </row>
    <row r="18" spans="1:2" x14ac:dyDescent="0.35">
      <c r="A18" t="s">
        <v>34</v>
      </c>
      <c r="B18">
        <f>'NEWT - EU'!$I$10</f>
        <v>5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11245.40076036</v>
      </c>
    </row>
    <row r="28" spans="1:2" x14ac:dyDescent="0.35">
      <c r="A28" t="s">
        <v>37</v>
      </c>
      <c r="B28">
        <f>'NEWT - EU'!$G$19</f>
        <v>378.04467770000002</v>
      </c>
    </row>
    <row r="29" spans="1:2" x14ac:dyDescent="0.35">
      <c r="A29" t="s">
        <v>38</v>
      </c>
      <c r="B29">
        <f>'NEWT - EU'!$G$22</f>
        <v>42227.040229669998</v>
      </c>
    </row>
    <row r="30" spans="1:2" x14ac:dyDescent="0.35">
      <c r="A30" t="s">
        <v>39</v>
      </c>
      <c r="B30">
        <f>'NEWT - EU'!$G$23</f>
        <v>252.57389527000487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54072.532382060002</v>
      </c>
    </row>
    <row r="41" spans="1:2" x14ac:dyDescent="0.35">
      <c r="A41" t="s">
        <v>42</v>
      </c>
      <c r="B41">
        <f>'NEWT - EU'!$G$27</f>
        <v>30.527180940000001</v>
      </c>
    </row>
    <row r="42" spans="1:2" x14ac:dyDescent="0.35">
      <c r="A42" t="s">
        <v>43</v>
      </c>
      <c r="B42">
        <f>'NEWT - EU'!$G$28</f>
        <v>0</v>
      </c>
    </row>
    <row r="43" spans="1:2" x14ac:dyDescent="0.3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2025-01-21T10:23:44Z</dcterms:created>
  <dcterms:modified xsi:type="dcterms:W3CDTF">2025-01-21T10:23:45Z</dcterms:modified>
</cp:coreProperties>
</file>