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F540DAC2-3C69-49B0-AF6B-68F63A3348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G23" i="5"/>
  <c r="J22" i="5"/>
  <c r="H22" i="5"/>
  <c r="H23" i="5" s="1"/>
  <c r="H20" i="5"/>
  <c r="J19" i="5"/>
  <c r="J20" i="5" s="1"/>
  <c r="H19" i="5"/>
  <c r="J18" i="5"/>
  <c r="H18" i="5"/>
  <c r="J14" i="5"/>
  <c r="H14" i="5"/>
  <c r="K13" i="5"/>
  <c r="I13" i="5"/>
  <c r="J13" i="5" s="1"/>
  <c r="G13" i="5"/>
  <c r="H13" i="5" s="1"/>
  <c r="J10" i="5"/>
  <c r="H10" i="5"/>
  <c r="J9" i="5"/>
  <c r="H9" i="5"/>
  <c r="K8" i="5"/>
  <c r="J8" i="5"/>
  <c r="I8" i="5"/>
  <c r="J15" i="5" s="1"/>
  <c r="G8" i="5"/>
  <c r="H15" i="5" s="1"/>
  <c r="J7" i="5"/>
  <c r="H7" i="5"/>
  <c r="H8" i="5" s="1"/>
  <c r="J5" i="5"/>
  <c r="H5" i="5"/>
  <c r="J29" i="2"/>
  <c r="H29" i="2"/>
  <c r="J28" i="2"/>
  <c r="H28" i="2"/>
  <c r="J27" i="2"/>
  <c r="H27" i="2"/>
  <c r="J26" i="2"/>
  <c r="H26" i="2"/>
  <c r="K23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B16" i="3" s="1"/>
  <c r="H8" i="2"/>
  <c r="G8" i="2"/>
  <c r="H15" i="2" s="1"/>
  <c r="J7" i="2"/>
  <c r="H7" i="2"/>
  <c r="J5" i="2"/>
  <c r="J9" i="2" s="1"/>
  <c r="H5" i="2"/>
  <c r="H9" i="2" s="1"/>
  <c r="B3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<sst xmlns="http://schemas.openxmlformats.org/spreadsheetml/2006/main" count="82" uniqueCount="45">
  <si>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14 November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</si>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</sst>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15131245.54365718</c:v>
                </c:pt>
                <c:pt idx="1">
                  <c:v>421052.16842225567</c:v>
                </c:pt>
                <c:pt idx="2">
                  <c:v>521523.97606651101</c:v>
                </c:pt>
                <c:pt idx="3">
                  <c:v>389.24596643500001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9FB-46DA-97CC-D39CBE98A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443561</c:v>
                </c:pt>
                <c:pt idx="1">
                  <c:v>18146</c:v>
                </c:pt>
                <c:pt idx="2">
                  <c:v>996805</c:v>
                </c:pt>
                <c:pt idx="3">
                  <c:v>3527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85D-49EF-87EB-30BFBD137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7199557.3656022912</c:v>
                </c:pt>
                <c:pt idx="1">
                  <c:v>2314294.0909844502</c:v>
                </c:pt>
                <c:pt idx="2">
                  <c:v>133293.39758930501</c:v>
                </c:pt>
                <c:pt idx="3">
                  <c:v>5905152.8579033883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0E2-4A07-ACEA-3B0B1FEE5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7259726.3142250944</c:v>
                </c:pt>
                <c:pt idx="1">
                  <c:v>8285212.3094550483</c:v>
                </c:pt>
                <c:pt idx="2">
                  <c:v>6977.5566896829996</c:v>
                </c:pt>
                <c:pt idx="3">
                  <c:v>381.53170961000001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49C-4D68-ACDE-486DE46C0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16074210.934112379</v>
      </c>
      <c r="H4" s="5"/>
      <c r="I4" s="1">
        <v>1462039</v>
      </c>
      <c r="J4" s="5"/>
      <c r="K4" s="3">
        <v>805492.67556334205</v>
      </c>
    </row>
    <row r="5" spans="1:11" x14ac:dyDescent="0.25">
      <c r="E5" s="6" t="s">
        <v>7</v>
      </c>
      <c r="F5" s="6"/>
      <c r="G5" s="2">
        <v>15552297.712079436</v>
      </c>
      <c r="H5" s="4">
        <f>G5/G4</f>
        <v>0.967531020703147</v>
      </c>
      <c r="I5">
        <v>461707</v>
      </c>
      <c r="J5" s="4">
        <f>I5/I4</f>
        <v>0.31579663743580028</v>
      </c>
      <c r="K5" s="2">
        <v>691490.55828631402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15131245.54365718</v>
      </c>
      <c r="H7" s="4">
        <f>G7/G5</f>
        <v>0.97292669056256398</v>
      </c>
      <c r="I7">
        <v>443561</v>
      </c>
      <c r="J7" s="4">
        <f>I7/I5</f>
        <v>0.96069801844026625</v>
      </c>
      <c r="K7" s="2">
        <v>568569.51253355003</v>
      </c>
    </row>
    <row r="8" spans="1:11" x14ac:dyDescent="0.25">
      <c r="F8" t="s">
        <v>10</v>
      </c>
      <c r="G8" s="2">
        <f>G5-G7</f>
        <v>421052.16842225567</v>
      </c>
      <c r="H8" s="4">
        <f>1-H7</f>
        <v>2.7073309437436022E-2</v>
      </c>
      <c r="I8">
        <f>I5-I7</f>
        <v>18146</v>
      </c>
      <c r="J8" s="4">
        <f>1-J7</f>
        <v>3.9301981559733745E-2</v>
      </c>
      <c r="K8" s="2">
        <f>K5-K7</f>
        <v>122921.04575276398</v>
      </c>
    </row>
    <row r="9" spans="1:11" x14ac:dyDescent="0.25">
      <c r="E9" s="6" t="s">
        <v>11</v>
      </c>
      <c r="F9" s="6"/>
      <c r="G9" s="2">
        <v>521523.97606651101</v>
      </c>
      <c r="H9" s="4">
        <f>1-H5-H10</f>
        <v>3.2444763740143524E-2</v>
      </c>
      <c r="I9">
        <v>996805</v>
      </c>
      <c r="J9" s="4">
        <f>1-J5-J10</f>
        <v>0.68179097821603929</v>
      </c>
      <c r="K9" s="2">
        <v>113415.313107418</v>
      </c>
    </row>
    <row r="10" spans="1:11" x14ac:dyDescent="0.25">
      <c r="E10" s="6" t="s">
        <v>12</v>
      </c>
      <c r="F10" s="6"/>
      <c r="G10" s="2">
        <v>389.24596643500001</v>
      </c>
      <c r="H10" s="4">
        <f>G10/G4</f>
        <v>2.421555670947118E-5</v>
      </c>
      <c r="I10">
        <v>3527</v>
      </c>
      <c r="J10" s="4">
        <f>I10/I4</f>
        <v>2.4123843481603431E-3</v>
      </c>
      <c r="K10" s="2">
        <v>586.80416961000003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8397068.8087908644</v>
      </c>
      <c r="H13" s="5">
        <f>G13/G5</f>
        <v>0.53992464420668074</v>
      </c>
      <c r="I13" s="1">
        <f>I14+I15</f>
        <v>263027</v>
      </c>
      <c r="J13" s="5">
        <f>I13/I5</f>
        <v>0.5696838037976466</v>
      </c>
      <c r="K13" s="3">
        <f>K14+K15</f>
        <v>-49520.699095449003</v>
      </c>
    </row>
    <row r="14" spans="1:11" x14ac:dyDescent="0.25">
      <c r="E14" s="6" t="s">
        <v>15</v>
      </c>
      <c r="F14" s="6"/>
      <c r="G14" s="2">
        <v>8371455.0578120882</v>
      </c>
      <c r="H14" s="4">
        <f>G14/G7</f>
        <v>0.55325617667484706</v>
      </c>
      <c r="I14">
        <v>261886</v>
      </c>
      <c r="J14" s="4">
        <f>I14/I7</f>
        <v>0.59041710159369287</v>
      </c>
      <c r="K14" s="2">
        <v>-52135.009095449001</v>
      </c>
    </row>
    <row r="15" spans="1:11" x14ac:dyDescent="0.25">
      <c r="E15" s="6" t="s">
        <v>16</v>
      </c>
      <c r="F15" s="6"/>
      <c r="G15" s="2">
        <v>25613.750978775999</v>
      </c>
      <c r="H15" s="4">
        <f>G15/G8</f>
        <v>6.0832725490417225E-2</v>
      </c>
      <c r="I15">
        <v>1141</v>
      </c>
      <c r="J15" s="4">
        <f>I15/I8</f>
        <v>6.2878871376611925E-2</v>
      </c>
      <c r="K15" s="2">
        <v>2614.31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7199557.3656022912</v>
      </c>
      <c r="H18" s="4">
        <f>G18/G5</f>
        <v>0.46292563959924782</v>
      </c>
      <c r="I18">
        <v>238904</v>
      </c>
      <c r="J18" s="4">
        <f>I18/I5</f>
        <v>0.51743638281420901</v>
      </c>
      <c r="K18" s="2">
        <v>15170.839738895</v>
      </c>
    </row>
    <row r="19" spans="2:11" x14ac:dyDescent="0.25">
      <c r="E19" s="6" t="s">
        <v>20</v>
      </c>
      <c r="F19" s="6"/>
      <c r="G19" s="2">
        <v>2314294.0909844502</v>
      </c>
      <c r="H19" s="4">
        <f>G19/G5</f>
        <v>0.14880721381683318</v>
      </c>
      <c r="I19">
        <v>40926</v>
      </c>
      <c r="J19" s="4">
        <f>I19/I5</f>
        <v>8.8640631396101857E-2</v>
      </c>
      <c r="K19" s="2">
        <v>98515.853748345005</v>
      </c>
    </row>
    <row r="20" spans="2:11" x14ac:dyDescent="0.25">
      <c r="E20" s="6" t="s">
        <v>21</v>
      </c>
      <c r="F20" s="6"/>
      <c r="G20" s="2">
        <v>6038446.2554926937</v>
      </c>
      <c r="H20" s="4">
        <f>1-H18-H19</f>
        <v>0.38826714658391903</v>
      </c>
      <c r="I20">
        <v>181877</v>
      </c>
      <c r="J20" s="4">
        <f>1-J18-J19</f>
        <v>0.39392298578968915</v>
      </c>
      <c r="K20" s="2">
        <v>577803.86479907401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133293.39758930501</v>
      </c>
      <c r="H22" s="4">
        <f>G22/G20</f>
        <v>2.2074121711037606E-2</v>
      </c>
      <c r="I22">
        <v>11555</v>
      </c>
      <c r="J22" s="4">
        <f>I22/I20</f>
        <v>6.3531947415011239E-2</v>
      </c>
      <c r="K22" s="2">
        <v>50483.639483020997</v>
      </c>
    </row>
    <row r="23" spans="2:11" x14ac:dyDescent="0.25">
      <c r="F23" t="s">
        <v>24</v>
      </c>
      <c r="G23" s="2">
        <f>G20-G22</f>
        <v>5905152.8579033883</v>
      </c>
      <c r="H23" s="4">
        <f>1-H22</f>
        <v>0.97792587828896238</v>
      </c>
      <c r="I23">
        <f>I20-I22</f>
        <v>170322</v>
      </c>
      <c r="J23" s="4">
        <f>1-J22</f>
        <v>0.93646805258498877</v>
      </c>
      <c r="K23" s="2">
        <f>K20-K22</f>
        <v>527320.22531605302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7259726.3142250944</v>
      </c>
      <c r="H26" s="4">
        <f>G26/G5</f>
        <v>0.46679445369583433</v>
      </c>
      <c r="I26">
        <v>228632</v>
      </c>
      <c r="J26" s="4">
        <f>I26/I5</f>
        <v>0.49518850699686162</v>
      </c>
      <c r="K26" s="2">
        <v>73483.494592921998</v>
      </c>
    </row>
    <row r="27" spans="2:11" x14ac:dyDescent="0.25">
      <c r="E27" s="6" t="s">
        <v>27</v>
      </c>
      <c r="F27" s="6"/>
      <c r="G27" s="2">
        <v>8285212.3094550483</v>
      </c>
      <c r="H27" s="4">
        <f>G27/G5</f>
        <v>0.53273236294981297</v>
      </c>
      <c r="I27">
        <v>232541</v>
      </c>
      <c r="J27" s="4">
        <f>I27/I5</f>
        <v>0.50365491534674589</v>
      </c>
      <c r="K27" s="2">
        <v>618007.06369339197</v>
      </c>
    </row>
    <row r="28" spans="2:11" x14ac:dyDescent="0.25">
      <c r="E28" s="6" t="s">
        <v>28</v>
      </c>
      <c r="F28" s="6"/>
      <c r="G28" s="2">
        <v>6977.5566896829996</v>
      </c>
      <c r="H28" s="4">
        <f>G28/G5</f>
        <v>4.4865117803548387E-4</v>
      </c>
      <c r="I28">
        <v>525</v>
      </c>
      <c r="J28" s="4">
        <f>I28/I5</f>
        <v>1.1370847745431627E-3</v>
      </c>
      <c r="K28" s="2">
        <v>0</v>
      </c>
    </row>
    <row r="29" spans="2:11" x14ac:dyDescent="0.25">
      <c r="E29" s="6" t="s">
        <v>29</v>
      </c>
      <c r="F29" s="6"/>
      <c r="G29" s="2">
        <v>381.53170961000001</v>
      </c>
      <c r="H29" s="4">
        <f>G29/G5</f>
        <v>2.4532176317179496E-5</v>
      </c>
      <c r="I29">
        <v>9</v>
      </c>
      <c r="J29" s="4">
        <f>I29/I5</f>
        <v>1.949288184931136E-5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16954956.460082099</v>
      </c>
      <c r="H4" s="5"/>
      <c r="I4" s="1">
        <v>2818415</v>
      </c>
      <c r="J4" s="5"/>
      <c r="K4" s="3">
        <v>215213697.16403058</v>
      </c>
    </row>
    <row r="5" spans="1:11" x14ac:dyDescent="0.25">
      <c r="E5" s="6" t="s">
        <v>7</v>
      </c>
      <c r="F5" s="6"/>
      <c r="G5" s="2">
        <v>14371308.775768381</v>
      </c>
      <c r="H5" s="4">
        <f>G5/G4</f>
        <v>0.84761696732182534</v>
      </c>
      <c r="I5">
        <v>441127</v>
      </c>
      <c r="J5" s="4">
        <f>I5/I4</f>
        <v>0.15651598504833392</v>
      </c>
      <c r="K5" s="2">
        <v>27659500.372551791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13728024.798941266</v>
      </c>
      <c r="H7" s="4">
        <f>G7/G5</f>
        <v>0.95523831636602485</v>
      </c>
      <c r="I7">
        <v>417670</v>
      </c>
      <c r="J7" s="4">
        <f>I7/I5</f>
        <v>0.94682483729175493</v>
      </c>
      <c r="K7" s="2">
        <v>27340429.193601154</v>
      </c>
    </row>
    <row r="8" spans="1:11" x14ac:dyDescent="0.25">
      <c r="F8" t="s">
        <v>10</v>
      </c>
      <c r="G8" s="2">
        <f>G5-G7</f>
        <v>643283.97682711482</v>
      </c>
      <c r="H8" s="4">
        <f>1-H7</f>
        <v>4.4761683633975147E-2</v>
      </c>
      <c r="I8">
        <f>I5-I7</f>
        <v>23457</v>
      </c>
      <c r="J8" s="4">
        <f>1-J7</f>
        <v>5.3175162708245072E-2</v>
      </c>
      <c r="K8" s="2">
        <f>K5-K7</f>
        <v>319071.17895063758</v>
      </c>
    </row>
    <row r="9" spans="1:11" x14ac:dyDescent="0.25">
      <c r="E9" s="6" t="s">
        <v>11</v>
      </c>
      <c r="F9" s="6"/>
      <c r="G9" s="2">
        <v>2450297.5750799798</v>
      </c>
      <c r="H9" s="4">
        <f>1-H5-H10</f>
        <v>0.14451806944174908</v>
      </c>
      <c r="I9">
        <v>1724452</v>
      </c>
      <c r="J9" s="4">
        <f>1-J5-J10</f>
        <v>0.61185169678702378</v>
      </c>
      <c r="K9" s="2">
        <v>186556403.59303954</v>
      </c>
    </row>
    <row r="10" spans="1:11" x14ac:dyDescent="0.25">
      <c r="E10" s="6" t="s">
        <v>12</v>
      </c>
      <c r="F10" s="6"/>
      <c r="G10" s="2">
        <v>133350.109233742</v>
      </c>
      <c r="H10" s="4">
        <f>G10/G4</f>
        <v>7.8649632364255744E-3</v>
      </c>
      <c r="I10">
        <v>652836</v>
      </c>
      <c r="J10" s="4">
        <f>I10/I4</f>
        <v>0.23163231816464219</v>
      </c>
      <c r="K10" s="2">
        <v>997793.19843926001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6533673.2733772928</v>
      </c>
      <c r="H13" s="5">
        <f>G13/G5</f>
        <v>0.45463314269565969</v>
      </c>
      <c r="I13" s="1">
        <f>I14+I15</f>
        <v>169393</v>
      </c>
      <c r="J13" s="5">
        <f>I13/I5</f>
        <v>0.38400052592564043</v>
      </c>
      <c r="K13" s="3">
        <f>K14+K15</f>
        <v>9966006.0092352256</v>
      </c>
    </row>
    <row r="14" spans="1:11" x14ac:dyDescent="0.25">
      <c r="E14" s="6" t="s">
        <v>15</v>
      </c>
      <c r="F14" s="6"/>
      <c r="G14" s="2">
        <v>6515228.1413667956</v>
      </c>
      <c r="H14" s="4">
        <f>G14/G7</f>
        <v>0.47459326718795436</v>
      </c>
      <c r="I14">
        <v>168632</v>
      </c>
      <c r="J14" s="4">
        <f>I14/I7</f>
        <v>0.40374458304402999</v>
      </c>
      <c r="K14" s="2">
        <v>9959036.1496908981</v>
      </c>
    </row>
    <row r="15" spans="1:11" x14ac:dyDescent="0.25">
      <c r="E15" s="6" t="s">
        <v>16</v>
      </c>
      <c r="F15" s="6"/>
      <c r="G15" s="2">
        <v>18445.132010497</v>
      </c>
      <c r="H15" s="4">
        <f>G15/G8</f>
        <v>2.8673389474854281E-2</v>
      </c>
      <c r="I15">
        <v>761</v>
      </c>
      <c r="J15" s="4">
        <f>I15/I8</f>
        <v>3.2442341305367266E-2</v>
      </c>
      <c r="K15" s="2">
        <v>6969.8595443269996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5853276.6083728801</v>
      </c>
      <c r="H18" s="4">
        <f>G18/G5</f>
        <v>0.40728904372593772</v>
      </c>
      <c r="I18">
        <v>160131</v>
      </c>
      <c r="J18" s="4">
        <f>I18/I5</f>
        <v>0.36300430488272084</v>
      </c>
      <c r="K18" s="2">
        <v>6193629.9339031866</v>
      </c>
    </row>
    <row r="19" spans="2:11" x14ac:dyDescent="0.25">
      <c r="E19" s="6" t="s">
        <v>20</v>
      </c>
      <c r="F19" s="6"/>
      <c r="G19" s="2">
        <v>2166991.6269758092</v>
      </c>
      <c r="H19" s="4">
        <f>G19/G5</f>
        <v>0.15078596255823251</v>
      </c>
      <c r="I19">
        <v>47556</v>
      </c>
      <c r="J19" s="4">
        <f>I19/I5</f>
        <v>0.10780568861121627</v>
      </c>
      <c r="K19" s="2">
        <v>5049344.1609208118</v>
      </c>
    </row>
    <row r="20" spans="2:11" x14ac:dyDescent="0.25">
      <c r="E20" s="6" t="s">
        <v>21</v>
      </c>
      <c r="F20" s="6"/>
      <c r="G20" s="2">
        <v>6351040.5404196903</v>
      </c>
      <c r="H20" s="4">
        <f>1-H18-H19</f>
        <v>0.44192499371582972</v>
      </c>
      <c r="I20">
        <v>233403</v>
      </c>
      <c r="J20" s="4">
        <f>1-J18-J19</f>
        <v>0.52919000650606285</v>
      </c>
      <c r="K20" s="2">
        <v>16405701.811566619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410437.18475015898</v>
      </c>
      <c r="H22" s="4">
        <f>G22/G20</f>
        <v>6.462518734340128E-2</v>
      </c>
      <c r="I22">
        <v>30868</v>
      </c>
      <c r="J22" s="4">
        <f>I22/I20</f>
        <v>0.13225194192019812</v>
      </c>
      <c r="K22" s="2">
        <v>6799693.3493110696</v>
      </c>
    </row>
    <row r="23" spans="2:11" x14ac:dyDescent="0.25">
      <c r="F23" t="s">
        <v>24</v>
      </c>
      <c r="G23" s="2">
        <f>G20-G22</f>
        <v>5940603.355669531</v>
      </c>
      <c r="H23" s="4">
        <f>1-H22</f>
        <v>0.93537481265659872</v>
      </c>
      <c r="I23">
        <f>I20-I22</f>
        <v>202535</v>
      </c>
      <c r="J23" s="4">
        <f>1-J22</f>
        <v>0.86774805807980182</v>
      </c>
      <c r="K23" s="2">
        <f>K20-K22</f>
        <v>9606008.4622555487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7422243.6810635757</v>
      </c>
      <c r="H26" s="4">
        <f>G26/G5</f>
        <v>0.51646261289565365</v>
      </c>
      <c r="I26">
        <v>223526</v>
      </c>
      <c r="J26" s="4">
        <f>I26/I5</f>
        <v>0.50671575305977645</v>
      </c>
      <c r="K26" s="2">
        <v>21036605.333808854</v>
      </c>
    </row>
    <row r="27" spans="2:11" x14ac:dyDescent="0.25">
      <c r="E27" s="6" t="s">
        <v>27</v>
      </c>
      <c r="F27" s="6"/>
      <c r="G27" s="2">
        <v>6916071.2901590392</v>
      </c>
      <c r="H27" s="4">
        <f>G27/G5</f>
        <v>0.4812415763984072</v>
      </c>
      <c r="I27">
        <v>216527</v>
      </c>
      <c r="J27" s="4">
        <f>I27/I5</f>
        <v>0.49084957393222362</v>
      </c>
      <c r="K27" s="2">
        <v>6621465.0818024464</v>
      </c>
    </row>
    <row r="28" spans="2:11" x14ac:dyDescent="0.25">
      <c r="E28" s="6" t="s">
        <v>28</v>
      </c>
      <c r="F28" s="6"/>
      <c r="G28" s="2">
        <v>30781.764288055001</v>
      </c>
      <c r="H28" s="4">
        <f>G28/G5</f>
        <v>2.1418901206796464E-3</v>
      </c>
      <c r="I28">
        <v>990</v>
      </c>
      <c r="J28" s="4">
        <f>I28/I5</f>
        <v>2.2442516554189609E-3</v>
      </c>
      <c r="K28" s="2">
        <v>293.98012483100001</v>
      </c>
    </row>
    <row r="29" spans="2:11" x14ac:dyDescent="0.25">
      <c r="E29" s="6" t="s">
        <v>29</v>
      </c>
      <c r="F29" s="6"/>
      <c r="G29" s="2">
        <v>2212.0402577089999</v>
      </c>
      <c r="H29" s="4">
        <f>G29/G5</f>
        <v>1.539205852593429E-4</v>
      </c>
      <c r="I29">
        <v>75</v>
      </c>
      <c r="J29" s="4">
        <f>I29/I5</f>
        <v>1.7001906480446674E-4</v>
      </c>
      <c r="K29" s="2">
        <v>1135.9768156550001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15131245.54365718</v>
      </c>
    </row>
    <row r="3" spans="1:2" x14ac:dyDescent="0.25">
      <c r="A3" t="s">
        <v>32</v>
      </c>
      <c r="B3">
        <f>'NEWT - EU'!$G$8</f>
        <v>421052.16842225567</v>
      </c>
    </row>
    <row r="4" spans="1:2" x14ac:dyDescent="0.25">
      <c r="A4" t="s">
        <v>33</v>
      </c>
      <c r="B4">
        <f>'NEWT - EU'!$G$9</f>
        <v>521523.97606651101</v>
      </c>
    </row>
    <row r="5" spans="1:2" x14ac:dyDescent="0.25">
      <c r="A5" t="s">
        <v>34</v>
      </c>
      <c r="B5">
        <f>'NEWT - EU'!$G$10</f>
        <v>389.24596643500001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443561</v>
      </c>
    </row>
    <row r="16" spans="1:2" x14ac:dyDescent="0.25">
      <c r="A16" t="s">
        <v>32</v>
      </c>
      <c r="B16">
        <f>'NEWT - EU'!$I$8</f>
        <v>18146</v>
      </c>
    </row>
    <row r="17" spans="1:2" x14ac:dyDescent="0.25">
      <c r="A17" t="s">
        <v>33</v>
      </c>
      <c r="B17">
        <f>'NEWT - EU'!$I$9</f>
        <v>996805</v>
      </c>
    </row>
    <row r="18" spans="1:2" x14ac:dyDescent="0.25">
      <c r="A18" t="s">
        <v>34</v>
      </c>
      <c r="B18">
        <f>'NEWT - EU'!$I$10</f>
        <v>3527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7199557.3656022912</v>
      </c>
    </row>
    <row r="28" spans="1:2" x14ac:dyDescent="0.25">
      <c r="A28" t="s">
        <v>37</v>
      </c>
      <c r="B28">
        <f>'NEWT - EU'!$G$19</f>
        <v>2314294.0909844502</v>
      </c>
    </row>
    <row r="29" spans="1:2" x14ac:dyDescent="0.25">
      <c r="A29" t="s">
        <v>38</v>
      </c>
      <c r="B29">
        <f>'NEWT - EU'!$G$22</f>
        <v>133293.39758930501</v>
      </c>
    </row>
    <row r="30" spans="1:2" x14ac:dyDescent="0.25">
      <c r="A30" t="s">
        <v>39</v>
      </c>
      <c r="B30">
        <f>'NEWT - EU'!$G$23</f>
        <v>5905152.8579033883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7259726.3142250944</v>
      </c>
    </row>
    <row r="41" spans="1:2" x14ac:dyDescent="0.25">
      <c r="A41" t="s">
        <v>42</v>
      </c>
      <c r="B41">
        <f>'NEWT - EU'!$G$27</f>
        <v>8285212.3094550483</v>
      </c>
    </row>
    <row r="42" spans="1:2" x14ac:dyDescent="0.25">
      <c r="A42" t="s">
        <v>43</v>
      </c>
      <c r="B42">
        <f>'NEWT - EU'!$G$28</f>
        <v>6977.5566896829996</v>
      </c>
    </row>
    <row r="43" spans="1:2" x14ac:dyDescent="0.25">
      <c r="A43" t="s">
        <v>44</v>
      </c>
      <c r="B43">
        <f>'NEWT - EU'!$G$29</f>
        <v>381.53170961000001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2025-11-25T08:25:00Z</dcterms:created>
  <dcterms:modified xsi:type="dcterms:W3CDTF">2025-11-25T08:25:02Z</dcterms:modified>
</cp:coreProperties>
</file>