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2D71E364-5EC9-4848-8DDD-2FA751317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B16" i="3" s="1"/>
  <c r="G8" i="2"/>
  <c r="B3" i="3" s="1"/>
  <c r="J7" i="2"/>
  <c r="H7" i="2"/>
  <c r="H8" i="2" s="1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<sst xmlns="http://schemas.openxmlformats.org/spreadsheetml/2006/main" count="82" uniqueCount="45">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</sst>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14012.81979705</c:v>
                </c:pt>
                <c:pt idx="1">
                  <c:v>30243.171501009998</c:v>
                </c:pt>
                <c:pt idx="2">
                  <c:v>3.7348701499999999</c:v>
                </c:pt>
                <c:pt idx="3">
                  <c:v>0.17831137999999999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79-462F-9CF4-AC5D65836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667</c:v>
                </c:pt>
                <c:pt idx="1">
                  <c:v>2822</c:v>
                </c:pt>
                <c:pt idx="2">
                  <c:v>34</c:v>
                </c:pt>
                <c:pt idx="3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ACE-4B88-8BA8-EEC765221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7819.0316870699999</c:v>
                </c:pt>
                <c:pt idx="1">
                  <c:v>490.89789029999997</c:v>
                </c:pt>
                <c:pt idx="2">
                  <c:v>35443.667005360003</c:v>
                </c:pt>
                <c:pt idx="3">
                  <c:v>502.39471532999596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48-4EFD-8B87-687C3CE2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44140.695627410001</c:v>
                </c:pt>
                <c:pt idx="1">
                  <c:v>115.29567065000001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E71-481F-A872-C554D608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44259.904479589997</v>
      </c>
      <c r="H4" s="5"/>
      <c r="I4" s="1">
        <v>3530</v>
      </c>
      <c r="J4" s="5"/>
      <c r="K4" s="3">
        <v>41159.786612290001</v>
      </c>
    </row>
    <row r="5" spans="1:11" x14ac:dyDescent="0.25">
      <c r="E5" s="6" t="s">
        <v>7</v>
      </c>
      <c r="F5" s="6"/>
      <c r="G5" s="2">
        <v>44255.991298059998</v>
      </c>
      <c r="H5" s="4">
        <f>G5/G4</f>
        <v>0.99991158630873678</v>
      </c>
      <c r="I5">
        <v>3489</v>
      </c>
      <c r="J5" s="4">
        <f>I5/I4</f>
        <v>0.98838526912181301</v>
      </c>
      <c r="K5" s="2">
        <v>41159.61976129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14012.81979705</v>
      </c>
      <c r="H7" s="4">
        <f>G7/G5</f>
        <v>0.31663102296534174</v>
      </c>
      <c r="I7">
        <v>667</v>
      </c>
      <c r="J7" s="4">
        <f>I7/I5</f>
        <v>0.19117225566064774</v>
      </c>
      <c r="K7" s="2">
        <v>11746.96228638</v>
      </c>
    </row>
    <row r="8" spans="1:11" x14ac:dyDescent="0.25">
      <c r="F8" t="s">
        <v>10</v>
      </c>
      <c r="G8" s="2">
        <f>G5-G7</f>
        <v>30243.171501009998</v>
      </c>
      <c r="H8" s="4">
        <f>1-H7</f>
        <v>0.68336897703465826</v>
      </c>
      <c r="I8">
        <f>I5-I7</f>
        <v>2822</v>
      </c>
      <c r="J8" s="4">
        <f>1-J7</f>
        <v>0.80882774433935223</v>
      </c>
      <c r="K8" s="2">
        <f>K5-K7</f>
        <v>29412.65747491</v>
      </c>
    </row>
    <row r="9" spans="1:11" x14ac:dyDescent="0.25">
      <c r="E9" s="6" t="s">
        <v>11</v>
      </c>
      <c r="F9" s="6"/>
      <c r="G9" s="2">
        <v>3.7348701499999999</v>
      </c>
      <c r="H9" s="4">
        <f>1-H5-H10</f>
        <v>8.4384957308719367E-5</v>
      </c>
      <c r="I9">
        <v>34</v>
      </c>
      <c r="J9" s="4">
        <f>1-J5-J10</f>
        <v>9.6317280453257943E-3</v>
      </c>
      <c r="K9" s="2">
        <v>0</v>
      </c>
    </row>
    <row r="10" spans="1:11" x14ac:dyDescent="0.25">
      <c r="E10" s="6" t="s">
        <v>12</v>
      </c>
      <c r="F10" s="6"/>
      <c r="G10" s="2">
        <v>0.17831137999999999</v>
      </c>
      <c r="H10" s="4">
        <f>G10/G4</f>
        <v>4.028733954503369E-6</v>
      </c>
      <c r="I10">
        <v>7</v>
      </c>
      <c r="J10" s="4">
        <f>I10/I4</f>
        <v>1.9830028328611899E-3</v>
      </c>
      <c r="K10" s="2">
        <v>0.166851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1879.12959327</v>
      </c>
      <c r="H13" s="5">
        <f>G13/G5</f>
        <v>4.2460456497612639E-2</v>
      </c>
      <c r="I13" s="1">
        <f>I14+I15</f>
        <v>198</v>
      </c>
      <c r="J13" s="5">
        <f>I13/I5</f>
        <v>5.6749785038693032E-2</v>
      </c>
      <c r="K13" s="3">
        <f>K14+K15</f>
        <v>128.26416338999999</v>
      </c>
    </row>
    <row r="14" spans="1:11" x14ac:dyDescent="0.25">
      <c r="E14" s="6" t="s">
        <v>15</v>
      </c>
      <c r="F14" s="6"/>
      <c r="G14" s="2">
        <v>1879.12959327</v>
      </c>
      <c r="H14" s="4">
        <f>G14/G7</f>
        <v>0.13410074635125166</v>
      </c>
      <c r="I14">
        <v>198</v>
      </c>
      <c r="J14" s="4">
        <f>I14/I7</f>
        <v>0.29685157421289354</v>
      </c>
      <c r="K14" s="2">
        <v>128.26416338999999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7819.0316870699999</v>
      </c>
      <c r="H18" s="4">
        <f>G18/G5</f>
        <v>0.17667735955589711</v>
      </c>
      <c r="I18">
        <v>246</v>
      </c>
      <c r="J18" s="4">
        <f>I18/I5</f>
        <v>7.0507308684436804E-2</v>
      </c>
      <c r="K18" s="2">
        <v>5570.9397198400002</v>
      </c>
    </row>
    <row r="19" spans="2:11" x14ac:dyDescent="0.25">
      <c r="E19" s="6" t="s">
        <v>20</v>
      </c>
      <c r="F19" s="6"/>
      <c r="G19" s="2">
        <v>490.89789029999997</v>
      </c>
      <c r="H19" s="4">
        <f>G19/G5</f>
        <v>1.1092235783260355E-2</v>
      </c>
      <c r="I19">
        <v>9</v>
      </c>
      <c r="J19" s="4">
        <f>I19/I5</f>
        <v>2.5795356835769563E-3</v>
      </c>
      <c r="K19" s="2">
        <v>292.35996956999998</v>
      </c>
    </row>
    <row r="20" spans="2:11" x14ac:dyDescent="0.25">
      <c r="E20" s="6" t="s">
        <v>21</v>
      </c>
      <c r="F20" s="6"/>
      <c r="G20" s="2">
        <v>35946.061720689999</v>
      </c>
      <c r="H20" s="4">
        <f>1-H18-H19</f>
        <v>0.81223040466084251</v>
      </c>
      <c r="I20">
        <v>3234</v>
      </c>
      <c r="J20" s="4">
        <f>1-J18-J19</f>
        <v>0.92691315563198629</v>
      </c>
      <c r="K20" s="2">
        <v>35296.32007188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35443.667005360003</v>
      </c>
      <c r="H22" s="4">
        <f>G22/G20</f>
        <v>0.98602365067879394</v>
      </c>
      <c r="I22">
        <v>3156</v>
      </c>
      <c r="J22" s="4">
        <f>I22/I20</f>
        <v>0.97588126159554733</v>
      </c>
      <c r="K22" s="2">
        <v>35118.991003939998</v>
      </c>
    </row>
    <row r="23" spans="2:11" x14ac:dyDescent="0.25">
      <c r="F23" t="s">
        <v>24</v>
      </c>
      <c r="G23" s="2">
        <f>G20-G22</f>
        <v>502.39471532999596</v>
      </c>
      <c r="H23" s="4">
        <f>1-H22</f>
        <v>1.3976349321206061E-2</v>
      </c>
      <c r="I23">
        <f>I20-I22</f>
        <v>78</v>
      </c>
      <c r="J23" s="4">
        <f>1-J22</f>
        <v>2.4118738404452666E-2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44140.695627410001</v>
      </c>
      <c r="H26" s="4">
        <f>G26/G5</f>
        <v>0.99739480085592269</v>
      </c>
      <c r="I26">
        <v>3481</v>
      </c>
      <c r="J26" s="4">
        <f>I26/I5</f>
        <v>0.99770707939237602</v>
      </c>
      <c r="K26" s="2">
        <v>41045.21445503</v>
      </c>
    </row>
    <row r="27" spans="2:11" x14ac:dyDescent="0.25">
      <c r="E27" s="6" t="s">
        <v>27</v>
      </c>
      <c r="F27" s="6"/>
      <c r="G27" s="2">
        <v>115.29567065000001</v>
      </c>
      <c r="H27" s="4">
        <f>G27/G5</f>
        <v>2.6051991440773376E-3</v>
      </c>
      <c r="I27">
        <v>8</v>
      </c>
      <c r="J27" s="4">
        <f>I27/I5</f>
        <v>2.2929206076239611E-3</v>
      </c>
      <c r="K27" s="2">
        <v>114.40530626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41254.827822489999</v>
      </c>
      <c r="H4" s="5"/>
      <c r="I4" s="1">
        <v>4808</v>
      </c>
      <c r="J4" s="5"/>
      <c r="K4" s="3">
        <v>52175.815697630002</v>
      </c>
    </row>
    <row r="5" spans="1:11" x14ac:dyDescent="0.25">
      <c r="E5" s="6" t="s">
        <v>7</v>
      </c>
      <c r="F5" s="6"/>
      <c r="G5" s="2">
        <v>40911.505498810002</v>
      </c>
      <c r="H5" s="4">
        <f>G5/G4</f>
        <v>0.99167800856769461</v>
      </c>
      <c r="I5">
        <v>3559</v>
      </c>
      <c r="J5" s="4">
        <f>I5/I4</f>
        <v>0.74022462562396008</v>
      </c>
      <c r="K5" s="2">
        <v>38582.749093279999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21275.106648600002</v>
      </c>
      <c r="H7" s="4">
        <f>G7/G5</f>
        <v>0.52002746878182793</v>
      </c>
      <c r="I7">
        <v>1987</v>
      </c>
      <c r="J7" s="4">
        <f>I7/I5</f>
        <v>0.55830289407136835</v>
      </c>
      <c r="K7" s="2">
        <v>19596.75335313</v>
      </c>
    </row>
    <row r="8" spans="1:11" x14ac:dyDescent="0.25">
      <c r="F8" t="s">
        <v>10</v>
      </c>
      <c r="G8" s="2">
        <f>G5-G7</f>
        <v>19636.39885021</v>
      </c>
      <c r="H8" s="4">
        <f>1-H7</f>
        <v>0.47997253121817207</v>
      </c>
      <c r="I8">
        <f>I5-I7</f>
        <v>1572</v>
      </c>
      <c r="J8" s="4">
        <f>1-J7</f>
        <v>0.44169710592863165</v>
      </c>
      <c r="K8" s="2">
        <f>K5-K7</f>
        <v>18985.99574015</v>
      </c>
    </row>
    <row r="9" spans="1:11" x14ac:dyDescent="0.25">
      <c r="E9" s="6" t="s">
        <v>11</v>
      </c>
      <c r="F9" s="6"/>
      <c r="G9" s="2">
        <v>276.59104200000002</v>
      </c>
      <c r="H9" s="4">
        <f>1-H5-H10</f>
        <v>6.7044527052713219E-3</v>
      </c>
      <c r="I9">
        <v>1153</v>
      </c>
      <c r="J9" s="4">
        <f>1-J5-J10</f>
        <v>0.23980865224625622</v>
      </c>
      <c r="K9" s="2">
        <v>236.71251989999999</v>
      </c>
    </row>
    <row r="10" spans="1:11" x14ac:dyDescent="0.25">
      <c r="E10" s="6" t="s">
        <v>12</v>
      </c>
      <c r="F10" s="6"/>
      <c r="G10" s="2">
        <v>66.731281679999995</v>
      </c>
      <c r="H10" s="4">
        <f>G10/G4</f>
        <v>1.6175387270340649E-3</v>
      </c>
      <c r="I10">
        <v>96</v>
      </c>
      <c r="J10" s="4">
        <f>I10/I4</f>
        <v>1.9966722129783693E-2</v>
      </c>
      <c r="K10" s="2">
        <v>13356.35408445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3473.9677967299999</v>
      </c>
      <c r="H13" s="5">
        <f>G13/G5</f>
        <v>8.4914200892241609E-2</v>
      </c>
      <c r="I13" s="1">
        <f>I14+I15</f>
        <v>295</v>
      </c>
      <c r="J13" s="5">
        <f>I13/I5</f>
        <v>8.2888451812306821E-2</v>
      </c>
      <c r="K13" s="3">
        <f>K14+K15</f>
        <v>3475.19408118</v>
      </c>
    </row>
    <row r="14" spans="1:11" x14ac:dyDescent="0.25">
      <c r="E14" s="6" t="s">
        <v>15</v>
      </c>
      <c r="F14" s="6"/>
      <c r="G14" s="2">
        <v>3473.9677967299999</v>
      </c>
      <c r="H14" s="4">
        <f>G14/G7</f>
        <v>0.16328791456181033</v>
      </c>
      <c r="I14">
        <v>289</v>
      </c>
      <c r="J14" s="4">
        <f>I14/I7</f>
        <v>0.14544539506794163</v>
      </c>
      <c r="K14" s="2">
        <v>3475.19408118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3.8167938931297708E-3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4972.4251714900001</v>
      </c>
      <c r="H18" s="4">
        <f>G18/G5</f>
        <v>0.12154099710739399</v>
      </c>
      <c r="I18">
        <v>270</v>
      </c>
      <c r="J18" s="4">
        <f>I18/I5</f>
        <v>7.5864006743467272E-2</v>
      </c>
      <c r="K18" s="2">
        <v>4470.8380521199997</v>
      </c>
    </row>
    <row r="19" spans="2:11" x14ac:dyDescent="0.25">
      <c r="E19" s="6" t="s">
        <v>20</v>
      </c>
      <c r="F19" s="6"/>
      <c r="G19" s="2">
        <v>1037.92278586</v>
      </c>
      <c r="H19" s="4">
        <f>G19/G5</f>
        <v>2.5369948458391252E-2</v>
      </c>
      <c r="I19">
        <v>16</v>
      </c>
      <c r="J19" s="4">
        <f>I19/I5</f>
        <v>4.4956448440573197E-3</v>
      </c>
      <c r="K19" s="2">
        <v>358.40322194999999</v>
      </c>
    </row>
    <row r="20" spans="2:11" x14ac:dyDescent="0.25">
      <c r="E20" s="6" t="s">
        <v>21</v>
      </c>
      <c r="F20" s="6"/>
      <c r="G20" s="2">
        <v>34901.157541460001</v>
      </c>
      <c r="H20" s="4">
        <f>1-H18-H19</f>
        <v>0.85308905443421479</v>
      </c>
      <c r="I20">
        <v>3236</v>
      </c>
      <c r="J20" s="4">
        <f>1-J18-J19</f>
        <v>0.91964034841247544</v>
      </c>
      <c r="K20" s="2">
        <v>33747.364584820003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33762.366604720002</v>
      </c>
      <c r="H22" s="4">
        <f>G22/G20</f>
        <v>0.96737096941878797</v>
      </c>
      <c r="I22">
        <v>2727</v>
      </c>
      <c r="J22" s="4">
        <f>I22/I20</f>
        <v>0.84270704573547595</v>
      </c>
      <c r="K22" s="2">
        <v>32811.355126199996</v>
      </c>
    </row>
    <row r="23" spans="2:11" x14ac:dyDescent="0.25">
      <c r="F23" t="s">
        <v>24</v>
      </c>
      <c r="G23" s="2">
        <f>G20-G22</f>
        <v>1138.7909367399989</v>
      </c>
      <c r="H23" s="4">
        <f>1-H22</f>
        <v>3.2629030581212026E-2</v>
      </c>
      <c r="I23">
        <f>I20-I22</f>
        <v>509</v>
      </c>
      <c r="J23" s="4">
        <f>1-J22</f>
        <v>0.15729295426452405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40763.742801089997</v>
      </c>
      <c r="H26" s="4">
        <f>G26/G5</f>
        <v>0.99638823612286032</v>
      </c>
      <c r="I26">
        <v>3528</v>
      </c>
      <c r="J26" s="4">
        <f>I26/I5</f>
        <v>0.99128968811463891</v>
      </c>
      <c r="K26" s="2">
        <v>38435.529536809998</v>
      </c>
    </row>
    <row r="27" spans="2:11" x14ac:dyDescent="0.25">
      <c r="E27" s="6" t="s">
        <v>27</v>
      </c>
      <c r="F27" s="6"/>
      <c r="G27" s="2">
        <v>147.76269772000001</v>
      </c>
      <c r="H27" s="4">
        <f>G27/G5</f>
        <v>3.6117638771395984E-3</v>
      </c>
      <c r="I27">
        <v>22</v>
      </c>
      <c r="J27" s="4">
        <f>I27/I5</f>
        <v>6.1815116605788145E-3</v>
      </c>
      <c r="K27" s="2">
        <v>147.21955646999999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14012.81979705</v>
      </c>
    </row>
    <row r="3" spans="1:2" x14ac:dyDescent="0.25">
      <c r="A3" t="s">
        <v>32</v>
      </c>
      <c r="B3">
        <f>'NEWT - EU'!$G$8</f>
        <v>30243.171501009998</v>
      </c>
    </row>
    <row r="4" spans="1:2" x14ac:dyDescent="0.25">
      <c r="A4" t="s">
        <v>33</v>
      </c>
      <c r="B4">
        <f>'NEWT - EU'!$G$9</f>
        <v>3.7348701499999999</v>
      </c>
    </row>
    <row r="5" spans="1:2" x14ac:dyDescent="0.25">
      <c r="A5" t="s">
        <v>34</v>
      </c>
      <c r="B5">
        <f>'NEWT - EU'!$G$10</f>
        <v>0.17831137999999999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667</v>
      </c>
    </row>
    <row r="16" spans="1:2" x14ac:dyDescent="0.25">
      <c r="A16" t="s">
        <v>32</v>
      </c>
      <c r="B16">
        <f>'NEWT - EU'!$I$8</f>
        <v>2822</v>
      </c>
    </row>
    <row r="17" spans="1:2" x14ac:dyDescent="0.25">
      <c r="A17" t="s">
        <v>33</v>
      </c>
      <c r="B17">
        <f>'NEWT - EU'!$I$9</f>
        <v>34</v>
      </c>
    </row>
    <row r="18" spans="1:2" x14ac:dyDescent="0.25">
      <c r="A18" t="s">
        <v>34</v>
      </c>
      <c r="B18">
        <f>'NEWT - EU'!$I$10</f>
        <v>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7819.0316870699999</v>
      </c>
    </row>
    <row r="28" spans="1:2" x14ac:dyDescent="0.25">
      <c r="A28" t="s">
        <v>37</v>
      </c>
      <c r="B28">
        <f>'NEWT - EU'!$G$19</f>
        <v>490.89789029999997</v>
      </c>
    </row>
    <row r="29" spans="1:2" x14ac:dyDescent="0.25">
      <c r="A29" t="s">
        <v>38</v>
      </c>
      <c r="B29">
        <f>'NEWT - EU'!$G$22</f>
        <v>35443.667005360003</v>
      </c>
    </row>
    <row r="30" spans="1:2" x14ac:dyDescent="0.25">
      <c r="A30" t="s">
        <v>39</v>
      </c>
      <c r="B30">
        <f>'NEWT - EU'!$G$23</f>
        <v>502.39471532999596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44140.695627410001</v>
      </c>
    </row>
    <row r="41" spans="1:2" x14ac:dyDescent="0.25">
      <c r="A41" t="s">
        <v>42</v>
      </c>
      <c r="B41">
        <f>'NEWT - EU'!$G$27</f>
        <v>115.29567065000001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2025-01-14T10:57:33Z</dcterms:created>
  <dcterms:modified xsi:type="dcterms:W3CDTF">2025-01-14T10:57:33Z</dcterms:modified>
</cp:coreProperties>
</file>