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C:\Users\Owner\Desktop\"/>
    </mc:Choice>
  </mc:AlternateContent>
  <xr:revisionPtr revIDLastSave="0" documentId="8_{A96841BC-5271-4FA1-8E36-417CBAF74919}" xr6:coauthVersionLast="45" xr6:coauthVersionMax="45" xr10:uidLastSave="{00000000-0000-0000-0000-000000000000}"/>
  <bookViews>
    <workbookView xWindow="-120" yWindow="-120" windowWidth="20730" windowHeight="11160" xr2:uid="{BD9FA791-E8EE-4F07-98BF-24CB11620A99}"/>
  </bookViews>
  <sheets>
    <sheet name="5.1" sheetId="1" r:id="rId1"/>
    <sheet name="5.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5" i="2" l="1"/>
  <c r="E31" i="2"/>
  <c r="L15" i="2"/>
  <c r="C15" i="2"/>
  <c r="C16" i="2" s="1"/>
  <c r="C11" i="2"/>
  <c r="C86" i="1"/>
  <c r="C84" i="1"/>
  <c r="C78" i="1"/>
  <c r="C64" i="1"/>
  <c r="F45" i="1"/>
  <c r="I38" i="1"/>
  <c r="I35" i="1"/>
  <c r="I34" i="1"/>
  <c r="I33" i="1"/>
  <c r="C33" i="1"/>
  <c r="I31" i="1"/>
  <c r="I29" i="1"/>
  <c r="I28" i="1"/>
  <c r="C25" i="1"/>
  <c r="I25" i="1" s="1"/>
  <c r="C24" i="1"/>
  <c r="I27" i="1" s="1"/>
  <c r="C16" i="1"/>
  <c r="C76" i="1" s="1"/>
  <c r="I36" i="1" s="1"/>
  <c r="C15" i="1"/>
  <c r="C90" i="1" s="1"/>
  <c r="C11" i="1"/>
  <c r="C89" i="1" l="1"/>
  <c r="C19" i="2"/>
  <c r="C36" i="2"/>
  <c r="E36" i="2" s="1"/>
  <c r="C19" i="1"/>
  <c r="C77" i="1" s="1"/>
  <c r="C39" i="1"/>
  <c r="G16" i="1"/>
</calcChain>
</file>

<file path=xl/sharedStrings.xml><?xml version="1.0" encoding="utf-8"?>
<sst xmlns="http://schemas.openxmlformats.org/spreadsheetml/2006/main" count="414" uniqueCount="198">
  <si>
    <r>
      <rPr>
        <b/>
        <sz val="14"/>
        <rFont val="Arial"/>
        <family val="2"/>
      </rPr>
      <t xml:space="preserve">5.1   New repurchase transaction --- OTC non-forward fixed-term fixed-rate --- </t>
    </r>
    <r>
      <rPr>
        <b/>
        <sz val="14"/>
        <color rgb="FFFF0000"/>
        <rFont val="Arial"/>
        <family val="2"/>
      </rPr>
      <t>MiFIR reporting</t>
    </r>
    <r>
      <rPr>
        <b/>
        <sz val="14"/>
        <rFont val="Arial"/>
        <family val="2"/>
      </rPr>
      <t xml:space="preserve"> --- </t>
    </r>
    <r>
      <rPr>
        <b/>
        <sz val="14"/>
        <color theme="1"/>
        <rFont val="Arial"/>
        <family val="2"/>
      </rPr>
      <t>following</t>
    </r>
    <r>
      <rPr>
        <b/>
        <sz val="14"/>
        <rFont val="Arial"/>
        <family val="2"/>
      </rPr>
      <t xml:space="preserve"> </t>
    </r>
    <r>
      <rPr>
        <b/>
        <sz val="14"/>
        <color rgb="FFFF0000"/>
        <rFont val="Arial"/>
        <family val="2"/>
      </rPr>
      <t>ESMA example 87</t>
    </r>
  </si>
  <si>
    <t>minimum transaction parameters currently required by counterparties</t>
  </si>
  <si>
    <t>extra data required for SFTR reporting that cannot be implied from static data</t>
  </si>
  <si>
    <t>transaction type</t>
  </si>
  <si>
    <t>repurchase transaction</t>
  </si>
  <si>
    <t>seller</t>
  </si>
  <si>
    <t>Deutsche Bank AG</t>
  </si>
  <si>
    <t>LEI</t>
  </si>
  <si>
    <t>7LTWFZYICNSX8D621K86</t>
  </si>
  <si>
    <t>additional input</t>
  </si>
  <si>
    <t>buyer</t>
  </si>
  <si>
    <t xml:space="preserve">Deutsche Bundesbank </t>
  </si>
  <si>
    <t>529900SEOICVR2VM6Y05</t>
  </si>
  <si>
    <t>transaction date</t>
  </si>
  <si>
    <t>execution timestamp</t>
  </si>
  <si>
    <t>execution venue</t>
  </si>
  <si>
    <t>OTC</t>
  </si>
  <si>
    <t>purchase date</t>
  </si>
  <si>
    <t>repurchase date</t>
  </si>
  <si>
    <t>collateral</t>
  </si>
  <si>
    <t>1.5% BOBL 15-May-2023</t>
  </si>
  <si>
    <t>ISIN</t>
  </si>
  <si>
    <t>DE0001102317</t>
  </si>
  <si>
    <t>issuer LEI</t>
  </si>
  <si>
    <t>529900AQBND3S6YJLY83</t>
  </si>
  <si>
    <t>nominal value</t>
  </si>
  <si>
    <t>market value</t>
  </si>
  <si>
    <t>clean price</t>
  </si>
  <si>
    <t>purchase price</t>
  </si>
  <si>
    <t>haircut</t>
  </si>
  <si>
    <t>can be implied from market value &amp; purchase price</t>
  </si>
  <si>
    <t>currency</t>
  </si>
  <si>
    <t>EUR</t>
  </si>
  <si>
    <t>repo rate</t>
  </si>
  <si>
    <t>repurchase price</t>
  </si>
  <si>
    <t>settlement agent/venue</t>
  </si>
  <si>
    <t>Clearstream Banking Frankfurt</t>
  </si>
  <si>
    <t>549300298FD7AS4PPU70</t>
  </si>
  <si>
    <t>counterparty data required for SFTR reports</t>
  </si>
  <si>
    <r>
      <t xml:space="preserve">data required for MiFIR report of </t>
    </r>
    <r>
      <rPr>
        <b/>
        <sz val="12"/>
        <color rgb="FFFF0000"/>
        <rFont val="Arial"/>
        <family val="2"/>
      </rPr>
      <t>purchase leg</t>
    </r>
  </si>
  <si>
    <t>SFTR field</t>
  </si>
  <si>
    <t>Reporting timestamp</t>
  </si>
  <si>
    <t>2020-04-21T11:00:00Z</t>
  </si>
  <si>
    <t>M</t>
  </si>
  <si>
    <t>Report Status</t>
  </si>
  <si>
    <t>NEWT</t>
  </si>
  <si>
    <t>Report submitting entity</t>
  </si>
  <si>
    <t>Transaction Reference Number</t>
  </si>
  <si>
    <t>4KDM45IOG8ND00</t>
  </si>
  <si>
    <t>Reporting counterparty</t>
  </si>
  <si>
    <t>Executing Entity Identification Code</t>
  </si>
  <si>
    <t>Nature of the reporting counterparty</t>
  </si>
  <si>
    <t>F</t>
  </si>
  <si>
    <t>Investment Firm Covered by Directive 2004/39/EC or 2014/65/EU]</t>
  </si>
  <si>
    <t>Sector of the reporting counterparty</t>
  </si>
  <si>
    <t>CDTI</t>
  </si>
  <si>
    <t>Submitting Entity Identification Code</t>
  </si>
  <si>
    <t>Additional sector classification</t>
  </si>
  <si>
    <t>C</t>
  </si>
  <si>
    <t>Buyer Identification Code</t>
  </si>
  <si>
    <t>1.3/1.11</t>
  </si>
  <si>
    <t>Branch of the reporting counterparty</t>
  </si>
  <si>
    <t>O</t>
  </si>
  <si>
    <t>Seller Identification Code</t>
  </si>
  <si>
    <t>Branch of the other counterparty</t>
  </si>
  <si>
    <t>Transmission of Order Indicator</t>
  </si>
  <si>
    <t>Counterparty side</t>
  </si>
  <si>
    <t>GIVE</t>
  </si>
  <si>
    <t>Trading Date Time</t>
  </si>
  <si>
    <t>Entity responsible for the report</t>
  </si>
  <si>
    <t>MP6I5ZYZBEU3UXPYFY54</t>
  </si>
  <si>
    <t>Trading Capacity</t>
  </si>
  <si>
    <t>DEAL</t>
  </si>
  <si>
    <t>Other counterparty</t>
  </si>
  <si>
    <t>Quantity</t>
  </si>
  <si>
    <t>Country of the other counterparty</t>
  </si>
  <si>
    <t>GB</t>
  </si>
  <si>
    <t>Quantity Currency</t>
  </si>
  <si>
    <t>Beneficiary</t>
  </si>
  <si>
    <t>Price</t>
  </si>
  <si>
    <t>see FN</t>
  </si>
  <si>
    <t>Tri-party agent identifier</t>
  </si>
  <si>
    <t>Net Amount</t>
  </si>
  <si>
    <t>Broker</t>
  </si>
  <si>
    <t>Venue</t>
  </si>
  <si>
    <t>XOFF</t>
  </si>
  <si>
    <t xml:space="preserve">Clearing member </t>
  </si>
  <si>
    <t>Instrument Identification Code</t>
  </si>
  <si>
    <t>CSD participant or indirect participant</t>
  </si>
  <si>
    <t>Investment Decision within Firm</t>
  </si>
  <si>
    <t>[national ID]</t>
  </si>
  <si>
    <t>Agent lender</t>
  </si>
  <si>
    <t>Country of the Branch Responsible for the Person Making the Investment Decision</t>
  </si>
  <si>
    <t>DE</t>
  </si>
  <si>
    <t>SFTR loan &amp; collateral data required for SFTR reports</t>
  </si>
  <si>
    <t>Execution within Firm</t>
  </si>
  <si>
    <t>Unique Transaction Identifier (UTI)</t>
  </si>
  <si>
    <t>E02MP6I5ZYZBEU3UXPYFY54DM23L45DME01234</t>
  </si>
  <si>
    <t>Country of the Branch Responsible for the Person Making the Execution</t>
  </si>
  <si>
    <t>Report tracking number</t>
  </si>
  <si>
    <t>Short Sell Indicator</t>
  </si>
  <si>
    <t>SELL</t>
  </si>
  <si>
    <t>Event date</t>
  </si>
  <si>
    <t>2020-04-20</t>
  </si>
  <si>
    <t>Securities Financing Transaction Indicator</t>
  </si>
  <si>
    <t>Type of SFT</t>
  </si>
  <si>
    <t>REPO</t>
  </si>
  <si>
    <t xml:space="preserve">Cleared </t>
  </si>
  <si>
    <t>Clearing timestamp</t>
  </si>
  <si>
    <t>clean price required for MiFIR: no account has been taken of the haircut</t>
  </si>
  <si>
    <t>CCP</t>
  </si>
  <si>
    <t>this field is only applicable for collateral in the form of debt &amp; is calculated at the dirty price</t>
  </si>
  <si>
    <t>Trading venue</t>
  </si>
  <si>
    <t>XXXX</t>
  </si>
  <si>
    <t>XOFF would be used for MiFIR reporting of OTC repos against TOTV securities because this field applies to the securities, whereas XXXX would be used for SFTR reporting of OTC repo because the equivalent field applies to the repo</t>
  </si>
  <si>
    <t>Master agreement type</t>
  </si>
  <si>
    <t>GMRA</t>
  </si>
  <si>
    <t>Other master agreement type</t>
  </si>
  <si>
    <t>mandatory if the security is listed by ESMA --- so if this field is filled in, field 36 must be XOFF; for baskets of collateral with an ISIN, this would be the basket ISIN but for baskets of collateral without an ISIN, there is a problem.</t>
  </si>
  <si>
    <t>Master agreement version</t>
  </si>
  <si>
    <t>Execution timestamp</t>
  </si>
  <si>
    <t>2020-04-20T10:55:30Z</t>
  </si>
  <si>
    <r>
      <t xml:space="preserve">SELL indicates this field is </t>
    </r>
    <r>
      <rPr>
        <i/>
        <u/>
        <sz val="12"/>
        <color rgb="FFFF0000"/>
        <rFont val="Arial"/>
        <family val="2"/>
      </rPr>
      <t>not</t>
    </r>
    <r>
      <rPr>
        <i/>
        <sz val="12"/>
        <color rgb="FFFF0000"/>
        <rFont val="Arial"/>
        <family val="2"/>
      </rPr>
      <t xml:space="preserve"> a short sale &amp; is required only for EU government securities &amp; equities subject to the Short Selling Regulation</t>
    </r>
  </si>
  <si>
    <t xml:space="preserve">Value date (Start date) </t>
  </si>
  <si>
    <t>2020-04-21</t>
  </si>
  <si>
    <t>Maturity date (End date)</t>
  </si>
  <si>
    <t>2020-04-28</t>
  </si>
  <si>
    <t xml:space="preserve">Termination date </t>
  </si>
  <si>
    <t>not applicable to fixed-term repos</t>
  </si>
  <si>
    <t>Minimum notice period</t>
  </si>
  <si>
    <t>Earliest call-back date</t>
  </si>
  <si>
    <t>General collateral indicator</t>
  </si>
  <si>
    <t>SPEC</t>
  </si>
  <si>
    <t>DBV indicator</t>
  </si>
  <si>
    <t>Method used to provide collateral</t>
  </si>
  <si>
    <t>TTCA</t>
  </si>
  <si>
    <t xml:space="preserve">Open term </t>
  </si>
  <si>
    <t>Termination optionality (EGRN/ETSB)</t>
  </si>
  <si>
    <t xml:space="preserve">Fixed rate </t>
  </si>
  <si>
    <t xml:space="preserve">Day count convention </t>
  </si>
  <si>
    <t>A004</t>
  </si>
  <si>
    <t xml:space="preserve">Floating rate </t>
  </si>
  <si>
    <t xml:space="preserve">Floating rate reference period - time period </t>
  </si>
  <si>
    <t xml:space="preserve">Floating rate reference period - multiplier </t>
  </si>
  <si>
    <t xml:space="preserve">Floating rate payment frequency - time period </t>
  </si>
  <si>
    <t>Floating rate payment frequency - multiplier</t>
  </si>
  <si>
    <t>Floating rate reset frequency - time period</t>
  </si>
  <si>
    <t>Floating rate reset frequency - multiplier</t>
  </si>
  <si>
    <t xml:space="preserve">Spread </t>
  </si>
  <si>
    <t>Adjusted [floating] rate</t>
  </si>
  <si>
    <t xml:space="preserve">[floating] Rate date </t>
  </si>
  <si>
    <t>Principal amount on value date</t>
  </si>
  <si>
    <t xml:space="preserve">Principal amount on maturity date </t>
  </si>
  <si>
    <t xml:space="preserve">Principal amount currency </t>
  </si>
  <si>
    <t>Collateralisation of the exposure (net exposure)</t>
  </si>
  <si>
    <t>Value date of the collateral</t>
  </si>
  <si>
    <t>Type of collateral component</t>
  </si>
  <si>
    <t>SECU</t>
  </si>
  <si>
    <t>Cash collateral amount</t>
  </si>
  <si>
    <t>Cash collateral currency</t>
  </si>
  <si>
    <t>Identification of a security used as collateral</t>
  </si>
  <si>
    <t>Classification of a security used as collateral</t>
  </si>
  <si>
    <t>DBFTFB</t>
  </si>
  <si>
    <t>Collateral quantity or nominal amount</t>
  </si>
  <si>
    <t>Currency of collateral nominal amount</t>
  </si>
  <si>
    <t>Price currency</t>
  </si>
  <si>
    <t>Price per unit</t>
  </si>
  <si>
    <t>Collateral market value</t>
  </si>
  <si>
    <t>Haircut or margin</t>
  </si>
  <si>
    <t>Collateral quality</t>
  </si>
  <si>
    <t>INVG</t>
  </si>
  <si>
    <t>Maturity of the security</t>
  </si>
  <si>
    <t>2023-05-15</t>
  </si>
  <si>
    <t>Jurisdiction of the issuer</t>
  </si>
  <si>
    <t xml:space="preserve">DE </t>
  </si>
  <si>
    <t>Issuer of collateral</t>
  </si>
  <si>
    <t>Collateral type</t>
  </si>
  <si>
    <t>GOVS</t>
  </si>
  <si>
    <t xml:space="preserve">Availability for collateral re-use </t>
  </si>
  <si>
    <t>Collateral basket identifier</t>
  </si>
  <si>
    <t>Portfolio code</t>
  </si>
  <si>
    <t>Action type</t>
  </si>
  <si>
    <t>Level</t>
  </si>
  <si>
    <t>TCTN</t>
  </si>
  <si>
    <t>number of fields populated</t>
  </si>
  <si>
    <r>
      <rPr>
        <b/>
        <sz val="14"/>
        <rFont val="Arial"/>
        <family val="2"/>
      </rPr>
      <t xml:space="preserve">5.2   New repurchase transaction --- OTC non-forward fixed-term fixed-rate --- </t>
    </r>
    <r>
      <rPr>
        <b/>
        <sz val="14"/>
        <color rgb="FFFF0000"/>
        <rFont val="Arial"/>
        <family val="2"/>
      </rPr>
      <t>MiFIR reporting</t>
    </r>
    <r>
      <rPr>
        <b/>
        <sz val="14"/>
        <rFont val="Arial"/>
        <family val="2"/>
      </rPr>
      <t xml:space="preserve"> --- </t>
    </r>
    <r>
      <rPr>
        <b/>
        <sz val="14"/>
        <color theme="1"/>
        <rFont val="Arial"/>
        <family val="2"/>
      </rPr>
      <t>using</t>
    </r>
    <r>
      <rPr>
        <b/>
        <sz val="14"/>
        <color rgb="FFFF0000"/>
        <rFont val="Arial"/>
        <family val="2"/>
      </rPr>
      <t xml:space="preserve"> Complex Trade Component ID </t>
    </r>
    <r>
      <rPr>
        <b/>
        <sz val="14"/>
        <color theme="1"/>
        <rFont val="Arial"/>
        <family val="2"/>
      </rPr>
      <t xml:space="preserve">to report </t>
    </r>
    <r>
      <rPr>
        <b/>
        <sz val="14"/>
        <color rgb="FFFF0000"/>
        <rFont val="Arial"/>
        <family val="2"/>
      </rPr>
      <t xml:space="preserve">multiple collateral securities </t>
    </r>
  </si>
  <si>
    <t>0% BUND 13-Oct-2023</t>
  </si>
  <si>
    <t>4KDM45IOG8</t>
  </si>
  <si>
    <t>4KDM45HG78</t>
  </si>
  <si>
    <t>Complex Trade Component ID</t>
  </si>
  <si>
    <t>345PNMOL31</t>
  </si>
  <si>
    <t>DE0001141786</t>
  </si>
  <si>
    <t>TRN is different for each component of the purchase leg; can be up to 52 character</t>
  </si>
  <si>
    <t>this field is only applicable for collateral in the form of debt; it is calculated at the dirty price; it is for the whole basket of collateral; &amp; it must be the same for all reports that are part of a complex trade</t>
  </si>
  <si>
    <t>this is for the total amount paid rather than the value of each component</t>
  </si>
  <si>
    <t>can be up to 35 characters; for the same ID, the price &amp; time must be the same</t>
  </si>
  <si>
    <t>mandatory if the security is listed by ESMA --- so if this field is filled in, field 36 must be XOFF</t>
  </si>
  <si>
    <t>SELL indicates this field is not a short sale &amp; is required only for EU government securities &amp; equities subject to the Short Selling Regulation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</si>
</sst>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0"/>
    <numFmt numFmtId="165" formatCode="0.000%"/>
    <numFmt numFmtId="166" formatCode="yyyy\-mm\-dd\thh:mm:ss\z"/>
    <numFmt numFmtId="167" formatCode="#,##0.00000000"/>
    <numFmt numFmtId="168" formatCode="#,##0.0000000000"/>
    <numFmt numFmtId="169" formatCode="0.00000000%"/>
    <numFmt numFmtId="170" formatCode="#,##0.0000000"/>
    <numFmt numFmtId="171" formatCode="0.000000000"/>
  </numFmts>
  <fonts count="16" x14ac:knownFonts="1">
    <font>
      <sz val="11"/>
      <color theme="1"/>
      <name val="Calibri"/>
      <family val="2"/>
      <scheme val="minor"/>
    </font>
    <font>
      <sz val="11"/>
      <color theme="1"/>
      <name val="Calibri"/>
      <family val="2"/>
      <scheme val="minor"/>
    </font>
    <font>
      <b/>
      <sz val="11"/>
      <color theme="1"/>
      <name val="Calibri"/>
      <family val="2"/>
      <scheme val="minor"/>
    </font>
    <font>
      <b/>
      <sz val="14"/>
      <color rgb="FFFF0000"/>
      <name val="Arial"/>
      <family val="2"/>
    </font>
    <font>
      <b/>
      <sz val="14"/>
      <name val="Arial"/>
      <family val="2"/>
    </font>
    <font>
      <b/>
      <sz val="14"/>
      <color theme="1"/>
      <name val="Arial"/>
      <family val="2"/>
    </font>
    <font>
      <b/>
      <sz val="12"/>
      <color theme="1"/>
      <name val="Arial"/>
      <family val="2"/>
    </font>
    <font>
      <sz val="12"/>
      <color theme="1"/>
      <name val="Arial"/>
      <family val="2"/>
    </font>
    <font>
      <i/>
      <sz val="12"/>
      <color theme="1"/>
      <name val="Arial"/>
      <family val="2"/>
    </font>
    <font>
      <i/>
      <sz val="12"/>
      <color rgb="FFFF0000"/>
      <name val="Arial"/>
      <family val="2"/>
    </font>
    <font>
      <b/>
      <sz val="12"/>
      <color rgb="FFFF0000"/>
      <name val="Arial"/>
      <family val="2"/>
    </font>
    <font>
      <sz val="12"/>
      <name val="Arial"/>
      <family val="2"/>
    </font>
    <font>
      <sz val="12"/>
      <color rgb="FFFF0000"/>
      <name val="Arial"/>
      <family val="2"/>
    </font>
    <font>
      <i/>
      <u/>
      <sz val="12"/>
      <color rgb="FFFF0000"/>
      <name val="Arial"/>
      <family val="2"/>
    </font>
    <font>
      <sz val="11"/>
      <color theme="1"/>
      <name val="Arial"/>
      <family val="2"/>
    </font>
    <font>
      <sz val="12"/>
      <color rgb="FF000000"/>
      <name val="Arial"/>
      <family val="2"/>
    </font>
  </fonts>
  <fills count="7">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8" tint="0.7999816888943144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bottom/>
      <diagonal/>
    </border>
  </borders>
  <cellStyleXfs count="2">
    <xf numFmtId="0" fontId="0" fillId="0" borderId="0"/>
    <xf numFmtId="9" fontId="1" fillId="0" borderId="0" applyFont="0" applyFill="0" applyBorder="0" applyAlignment="0" applyProtection="0"/>
  </cellStyleXfs>
  <cellXfs count="251">
    <xf numFmtId="0" fontId="0" fillId="0" borderId="0" xfId="0"/>
    <xf numFmtId="0" fontId="3" fillId="0" borderId="0" xfId="0" applyFont="1"/>
    <xf numFmtId="0" fontId="0" fillId="0" borderId="0" xfId="0" applyAlignment="1">
      <alignment horizontal="center"/>
    </xf>
    <xf numFmtId="0" fontId="6" fillId="0" borderId="0" xfId="0" applyFont="1"/>
    <xf numFmtId="0" fontId="7" fillId="0" borderId="0" xfId="0" applyFont="1"/>
    <xf numFmtId="0" fontId="7" fillId="0" borderId="0" xfId="0" applyFont="1" applyAlignment="1">
      <alignment horizontal="center"/>
    </xf>
    <xf numFmtId="0" fontId="7" fillId="0" borderId="1" xfId="0" applyFont="1" applyBorder="1" applyAlignment="1">
      <alignment horizontal="center"/>
    </xf>
    <xf numFmtId="0" fontId="6" fillId="0" borderId="1" xfId="0" applyFont="1" applyBorder="1"/>
    <xf numFmtId="0" fontId="7" fillId="0" borderId="1" xfId="0" applyFont="1" applyBorder="1"/>
    <xf numFmtId="0" fontId="7" fillId="2" borderId="1" xfId="0" applyFont="1" applyFill="1" applyBorder="1" applyAlignment="1">
      <alignment horizontal="left"/>
    </xf>
    <xf numFmtId="0" fontId="7" fillId="0" borderId="1" xfId="0" applyFont="1" applyBorder="1" applyAlignment="1">
      <alignment horizontal="left"/>
    </xf>
    <xf numFmtId="164" fontId="8" fillId="0" borderId="0" xfId="0" applyNumberFormat="1" applyFont="1" applyAlignment="1">
      <alignment horizontal="left"/>
    </xf>
    <xf numFmtId="15" fontId="7" fillId="0" borderId="1" xfId="0" applyNumberFormat="1" applyFont="1" applyBorder="1" applyAlignment="1">
      <alignment horizontal="left"/>
    </xf>
    <xf numFmtId="15" fontId="6" fillId="0" borderId="0" xfId="0" applyNumberFormat="1" applyFont="1" applyAlignment="1">
      <alignment horizontal="left"/>
    </xf>
    <xf numFmtId="0" fontId="8" fillId="0" borderId="0" xfId="0" applyFont="1"/>
    <xf numFmtId="21" fontId="7" fillId="0" borderId="1" xfId="0" applyNumberFormat="1" applyFont="1" applyBorder="1" applyAlignment="1">
      <alignment horizontal="left"/>
    </xf>
    <xf numFmtId="0" fontId="6" fillId="0" borderId="2" xfId="0" applyFont="1" applyBorder="1"/>
    <xf numFmtId="0" fontId="0" fillId="0" borderId="3" xfId="0" applyBorder="1" applyAlignment="1">
      <alignment horizontal="center"/>
    </xf>
    <xf numFmtId="0" fontId="7" fillId="0" borderId="1" xfId="0" applyFont="1" applyBorder="1" applyAlignment="1">
      <alignment vertical="center"/>
    </xf>
    <xf numFmtId="0" fontId="8" fillId="0" borderId="0" xfId="0" applyFont="1" applyAlignment="1">
      <alignment horizontal="left" vertical="center"/>
    </xf>
    <xf numFmtId="0" fontId="6" fillId="0" borderId="0" xfId="0" applyFont="1" applyAlignment="1">
      <alignment horizontal="left"/>
    </xf>
    <xf numFmtId="0" fontId="7" fillId="0" borderId="0" xfId="0" applyFont="1" applyAlignment="1">
      <alignment horizontal="left"/>
    </xf>
    <xf numFmtId="0" fontId="6" fillId="0" borderId="5" xfId="0" applyFont="1" applyBorder="1" applyAlignment="1">
      <alignment horizontal="left"/>
    </xf>
    <xf numFmtId="0" fontId="0" fillId="0" borderId="1" xfId="0" applyBorder="1" applyAlignment="1">
      <alignment horizontal="center"/>
    </xf>
    <xf numFmtId="4" fontId="7" fillId="0" borderId="1" xfId="0" applyNumberFormat="1" applyFont="1" applyBorder="1" applyAlignment="1">
      <alignment horizontal="left"/>
    </xf>
    <xf numFmtId="4" fontId="6" fillId="0" borderId="0" xfId="0" applyNumberFormat="1" applyFont="1" applyAlignment="1">
      <alignment horizontal="left"/>
    </xf>
    <xf numFmtId="164" fontId="7" fillId="0" borderId="1" xfId="0" applyNumberFormat="1" applyFont="1" applyBorder="1" applyAlignment="1">
      <alignment horizontal="left"/>
    </xf>
    <xf numFmtId="10" fontId="7" fillId="0" borderId="1" xfId="1" applyNumberFormat="1" applyFont="1" applyBorder="1" applyAlignment="1">
      <alignment horizontal="left"/>
    </xf>
    <xf numFmtId="10" fontId="8" fillId="0" borderId="0" xfId="1" applyNumberFormat="1" applyFont="1" applyAlignment="1">
      <alignment horizontal="left"/>
    </xf>
    <xf numFmtId="165" fontId="7" fillId="0" borderId="1" xfId="0" applyNumberFormat="1" applyFont="1" applyBorder="1" applyAlignment="1">
      <alignment horizontal="left"/>
    </xf>
    <xf numFmtId="165" fontId="6" fillId="0" borderId="0" xfId="0" applyNumberFormat="1" applyFont="1" applyAlignment="1">
      <alignment horizontal="left"/>
    </xf>
    <xf numFmtId="0" fontId="8" fillId="0" borderId="0" xfId="0" applyFont="1" applyAlignment="1">
      <alignment horizontal="left"/>
    </xf>
    <xf numFmtId="4" fontId="7" fillId="0" borderId="0" xfId="0" applyNumberFormat="1" applyFont="1" applyAlignment="1">
      <alignment horizontal="left"/>
    </xf>
    <xf numFmtId="0" fontId="9" fillId="0" borderId="0" xfId="0" applyFont="1" applyAlignment="1">
      <alignment horizontal="left"/>
    </xf>
    <xf numFmtId="0" fontId="0" fillId="2" borderId="0" xfId="0" applyFill="1"/>
    <xf numFmtId="4" fontId="7" fillId="0" borderId="0" xfId="0" applyNumberFormat="1" applyFont="1" applyAlignment="1">
      <alignment horizontal="center"/>
    </xf>
    <xf numFmtId="4" fontId="10" fillId="0" borderId="0" xfId="0" applyNumberFormat="1" applyFont="1" applyAlignment="1">
      <alignment horizontal="center"/>
    </xf>
    <xf numFmtId="164" fontId="7" fillId="0" borderId="0" xfId="0" applyNumberFormat="1" applyFont="1" applyAlignment="1">
      <alignment horizontal="left"/>
    </xf>
    <xf numFmtId="0" fontId="2" fillId="0" borderId="0" xfId="0" applyFont="1" applyAlignment="1">
      <alignment horizontal="center"/>
    </xf>
    <xf numFmtId="0" fontId="6" fillId="0" borderId="0" xfId="0" applyFont="1" applyAlignment="1">
      <alignment horizontal="left" vertical="center"/>
    </xf>
    <xf numFmtId="0" fontId="7" fillId="0" borderId="0" xfId="0" applyFont="1" applyAlignment="1">
      <alignment wrapText="1"/>
    </xf>
    <xf numFmtId="0" fontId="6" fillId="0" borderId="0" xfId="0" applyFont="1" applyAlignment="1">
      <alignment horizontal="center"/>
    </xf>
    <xf numFmtId="0" fontId="7" fillId="0" borderId="1" xfId="0" applyFont="1" applyBorder="1" applyAlignment="1">
      <alignment horizontal="center" vertical="center"/>
    </xf>
    <xf numFmtId="0" fontId="7" fillId="0" borderId="1" xfId="0" applyFont="1" applyBorder="1" applyAlignment="1">
      <alignment vertical="center" wrapText="1"/>
    </xf>
    <xf numFmtId="166" fontId="7" fillId="0" borderId="2" xfId="0" applyNumberFormat="1" applyFont="1" applyBorder="1" applyAlignment="1">
      <alignment horizontal="left"/>
    </xf>
    <xf numFmtId="0" fontId="11" fillId="0" borderId="1" xfId="0" applyFont="1" applyBorder="1" applyAlignment="1">
      <alignment horizontal="center"/>
    </xf>
    <xf numFmtId="0" fontId="7" fillId="0" borderId="2" xfId="0" applyFont="1" applyBorder="1" applyAlignment="1">
      <alignment horizontal="left"/>
    </xf>
    <xf numFmtId="1" fontId="12" fillId="0" borderId="1" xfId="0" applyNumberFormat="1" applyFont="1" applyBorder="1" applyAlignment="1">
      <alignment horizontal="center"/>
    </xf>
    <xf numFmtId="1" fontId="7" fillId="0" borderId="1" xfId="0" applyNumberFormat="1" applyFont="1" applyBorder="1" applyAlignment="1">
      <alignment horizontal="center"/>
    </xf>
    <xf numFmtId="15" fontId="7" fillId="0" borderId="1" xfId="0" applyNumberFormat="1" applyFont="1" applyBorder="1" applyAlignment="1">
      <alignment horizontal="center"/>
    </xf>
    <xf numFmtId="15" fontId="7" fillId="0" borderId="0" xfId="0" applyNumberFormat="1" applyFont="1" applyAlignment="1">
      <alignment horizontal="center"/>
    </xf>
    <xf numFmtId="21" fontId="7" fillId="0" borderId="1" xfId="0" applyNumberFormat="1" applyFont="1" applyBorder="1" applyAlignment="1">
      <alignment horizontal="center"/>
    </xf>
    <xf numFmtId="21" fontId="7" fillId="0" borderId="0" xfId="0" applyNumberFormat="1" applyFont="1" applyAlignment="1">
      <alignment horizontal="center"/>
    </xf>
    <xf numFmtId="0" fontId="7" fillId="3" borderId="2" xfId="0" applyFont="1" applyFill="1" applyBorder="1" applyAlignment="1">
      <alignment horizontal="left"/>
    </xf>
    <xf numFmtId="4" fontId="7" fillId="0" borderId="1" xfId="0" applyNumberFormat="1" applyFont="1" applyBorder="1" applyAlignment="1">
      <alignment horizontal="center"/>
    </xf>
    <xf numFmtId="0" fontId="11" fillId="3" borderId="2" xfId="0" applyFont="1" applyFill="1" applyBorder="1" applyAlignment="1">
      <alignment horizontal="left"/>
    </xf>
    <xf numFmtId="0" fontId="7" fillId="2" borderId="1" xfId="0" applyFont="1" applyFill="1" applyBorder="1" applyAlignment="1">
      <alignment horizontal="center"/>
    </xf>
    <xf numFmtId="0" fontId="7" fillId="2" borderId="0" xfId="0" applyFont="1" applyFill="1" applyAlignment="1">
      <alignment horizontal="center"/>
    </xf>
    <xf numFmtId="0" fontId="12" fillId="2" borderId="1" xfId="0" applyFont="1" applyFill="1" applyBorder="1" applyAlignment="1">
      <alignment horizontal="center"/>
    </xf>
    <xf numFmtId="168" fontId="11" fillId="2" borderId="1" xfId="0" applyNumberFormat="1" applyFont="1" applyFill="1" applyBorder="1" applyAlignment="1">
      <alignment horizontal="center"/>
    </xf>
    <xf numFmtId="0" fontId="9" fillId="2" borderId="0" xfId="0" applyFont="1" applyFill="1" applyAlignment="1">
      <alignment horizontal="left"/>
    </xf>
    <xf numFmtId="165" fontId="7" fillId="2" borderId="1" xfId="0" applyNumberFormat="1" applyFont="1" applyFill="1" applyBorder="1" applyAlignment="1">
      <alignment horizontal="center"/>
    </xf>
    <xf numFmtId="165" fontId="7" fillId="2" borderId="0" xfId="0" applyNumberFormat="1" applyFont="1" applyFill="1" applyAlignment="1">
      <alignment horizontal="center"/>
    </xf>
    <xf numFmtId="1" fontId="12" fillId="2" borderId="1" xfId="0" applyNumberFormat="1" applyFont="1" applyFill="1" applyBorder="1" applyAlignment="1">
      <alignment horizontal="center"/>
    </xf>
    <xf numFmtId="0" fontId="11" fillId="2" borderId="7" xfId="0" applyFont="1" applyFill="1" applyBorder="1" applyAlignment="1">
      <alignment horizontal="center"/>
    </xf>
    <xf numFmtId="4" fontId="7" fillId="2" borderId="1" xfId="0" applyNumberFormat="1" applyFont="1" applyFill="1" applyBorder="1" applyAlignment="1">
      <alignment horizontal="center"/>
    </xf>
    <xf numFmtId="4" fontId="7" fillId="2" borderId="0" xfId="0" applyNumberFormat="1" applyFont="1" applyFill="1" applyAlignment="1">
      <alignment horizontal="center"/>
    </xf>
    <xf numFmtId="0" fontId="11" fillId="2" borderId="1" xfId="0" applyFont="1" applyFill="1" applyBorder="1" applyAlignment="1">
      <alignment horizontal="center"/>
    </xf>
    <xf numFmtId="1" fontId="7" fillId="2" borderId="1" xfId="0" applyNumberFormat="1" applyFont="1" applyFill="1" applyBorder="1" applyAlignment="1">
      <alignment horizontal="center"/>
    </xf>
    <xf numFmtId="0" fontId="7" fillId="2" borderId="0" xfId="0" applyFont="1" applyFill="1" applyAlignment="1">
      <alignment horizontal="left"/>
    </xf>
    <xf numFmtId="0" fontId="7" fillId="4" borderId="1" xfId="0" applyFont="1" applyFill="1" applyBorder="1" applyAlignment="1">
      <alignment horizontal="left"/>
    </xf>
    <xf numFmtId="0" fontId="11" fillId="2" borderId="1" xfId="0" applyFont="1" applyFill="1" applyBorder="1" applyAlignment="1">
      <alignment horizontal="left"/>
    </xf>
    <xf numFmtId="0" fontId="0" fillId="0" borderId="0" xfId="0" applyAlignment="1">
      <alignment vertical="top" wrapText="1"/>
    </xf>
    <xf numFmtId="0" fontId="7" fillId="2" borderId="8" xfId="0" applyFont="1" applyFill="1" applyBorder="1" applyAlignment="1">
      <alignment horizontal="center"/>
    </xf>
    <xf numFmtId="0" fontId="7" fillId="3" borderId="1" xfId="0" applyFont="1" applyFill="1" applyBorder="1" applyAlignment="1">
      <alignment horizontal="left"/>
    </xf>
    <xf numFmtId="15" fontId="11" fillId="0" borderId="1" xfId="0" quotePrefix="1" applyNumberFormat="1" applyFont="1" applyBorder="1" applyAlignment="1">
      <alignment horizontal="left"/>
    </xf>
    <xf numFmtId="15" fontId="11" fillId="2" borderId="1" xfId="0" quotePrefix="1" applyNumberFormat="1" applyFont="1" applyFill="1" applyBorder="1" applyAlignment="1">
      <alignment horizontal="center"/>
    </xf>
    <xf numFmtId="15" fontId="11" fillId="2" borderId="0" xfId="0" quotePrefix="1" applyNumberFormat="1" applyFont="1" applyFill="1" applyAlignment="1">
      <alignment horizontal="center"/>
    </xf>
    <xf numFmtId="1" fontId="7" fillId="2" borderId="0" xfId="0" applyNumberFormat="1" applyFont="1" applyFill="1" applyAlignment="1">
      <alignment horizontal="center"/>
    </xf>
    <xf numFmtId="0" fontId="11" fillId="2" borderId="0" xfId="0" applyFont="1" applyFill="1"/>
    <xf numFmtId="0" fontId="9" fillId="2" borderId="0" xfId="0" applyFont="1" applyFill="1"/>
    <xf numFmtId="0" fontId="9" fillId="0" borderId="0" xfId="0" applyFont="1"/>
    <xf numFmtId="1" fontId="9" fillId="2" borderId="1" xfId="0" applyNumberFormat="1" applyFont="1" applyFill="1" applyBorder="1" applyAlignment="1">
      <alignment horizontal="right"/>
    </xf>
    <xf numFmtId="0" fontId="11" fillId="2" borderId="0" xfId="0" applyFont="1" applyFill="1" applyAlignment="1">
      <alignment horizontal="center"/>
    </xf>
    <xf numFmtId="0" fontId="9" fillId="2" borderId="0" xfId="0" applyFont="1" applyFill="1" applyAlignment="1">
      <alignment wrapText="1"/>
    </xf>
    <xf numFmtId="166" fontId="7" fillId="0" borderId="1" xfId="0" applyNumberFormat="1" applyFont="1" applyBorder="1" applyAlignment="1">
      <alignment horizontal="left"/>
    </xf>
    <xf numFmtId="166" fontId="7" fillId="2" borderId="1" xfId="0" applyNumberFormat="1" applyFont="1" applyFill="1" applyBorder="1" applyAlignment="1">
      <alignment horizontal="center"/>
    </xf>
    <xf numFmtId="166" fontId="7" fillId="2" borderId="0" xfId="0" applyNumberFormat="1" applyFont="1" applyFill="1" applyAlignment="1">
      <alignment horizontal="center"/>
    </xf>
    <xf numFmtId="15" fontId="7" fillId="0" borderId="1" xfId="0" quotePrefix="1" applyNumberFormat="1" applyFont="1" applyBorder="1" applyAlignment="1">
      <alignment horizontal="left"/>
    </xf>
    <xf numFmtId="15" fontId="7" fillId="2" borderId="1" xfId="0" quotePrefix="1" applyNumberFormat="1" applyFont="1" applyFill="1" applyBorder="1" applyAlignment="1">
      <alignment horizontal="center"/>
    </xf>
    <xf numFmtId="15" fontId="7" fillId="2" borderId="0" xfId="0" quotePrefix="1" applyNumberFormat="1" applyFont="1" applyFill="1" applyAlignment="1">
      <alignment horizontal="center"/>
    </xf>
    <xf numFmtId="0" fontId="0" fillId="2" borderId="0" xfId="0" applyFill="1" applyAlignment="1">
      <alignment horizontal="center"/>
    </xf>
    <xf numFmtId="0" fontId="7" fillId="2" borderId="2" xfId="0" applyFont="1" applyFill="1" applyBorder="1" applyAlignment="1">
      <alignment horizontal="left"/>
    </xf>
    <xf numFmtId="0" fontId="7" fillId="5" borderId="1" xfId="0" applyFont="1" applyFill="1" applyBorder="1" applyAlignment="1">
      <alignment horizontal="center"/>
    </xf>
    <xf numFmtId="0" fontId="7" fillId="2" borderId="1" xfId="0" quotePrefix="1" applyFont="1" applyFill="1" applyBorder="1" applyAlignment="1">
      <alignment horizontal="left"/>
    </xf>
    <xf numFmtId="0" fontId="7" fillId="2" borderId="1" xfId="0" quotePrefix="1" applyFont="1" applyFill="1" applyBorder="1" applyAlignment="1">
      <alignment horizontal="center"/>
    </xf>
    <xf numFmtId="0" fontId="7" fillId="2" borderId="0" xfId="0" quotePrefix="1" applyFont="1" applyFill="1" applyAlignment="1">
      <alignment horizontal="center"/>
    </xf>
    <xf numFmtId="1" fontId="11" fillId="2" borderId="0" xfId="0" applyNumberFormat="1" applyFont="1" applyFill="1" applyAlignment="1">
      <alignment horizontal="center"/>
    </xf>
    <xf numFmtId="169" fontId="7" fillId="0" borderId="1" xfId="0" applyNumberFormat="1" applyFont="1" applyBorder="1" applyAlignment="1">
      <alignment horizontal="left"/>
    </xf>
    <xf numFmtId="169" fontId="7" fillId="2" borderId="1" xfId="0" applyNumberFormat="1" applyFont="1" applyFill="1" applyBorder="1" applyAlignment="1">
      <alignment horizontal="center"/>
    </xf>
    <xf numFmtId="169" fontId="7" fillId="2" borderId="0" xfId="0" applyNumberFormat="1" applyFont="1" applyFill="1" applyAlignment="1">
      <alignment horizontal="center"/>
    </xf>
    <xf numFmtId="1" fontId="7" fillId="2" borderId="0" xfId="0" quotePrefix="1" applyNumberFormat="1" applyFont="1" applyFill="1" applyAlignment="1">
      <alignment horizontal="center"/>
    </xf>
    <xf numFmtId="1" fontId="14" fillId="2" borderId="0" xfId="0" applyNumberFormat="1" applyFont="1" applyFill="1" applyAlignment="1">
      <alignment horizontal="center"/>
    </xf>
    <xf numFmtId="1" fontId="0" fillId="0" borderId="0" xfId="0" applyNumberFormat="1" applyAlignment="1">
      <alignment horizontal="center"/>
    </xf>
    <xf numFmtId="15" fontId="7" fillId="4" borderId="1" xfId="0" quotePrefix="1" applyNumberFormat="1" applyFont="1" applyFill="1" applyBorder="1" applyAlignment="1">
      <alignment horizontal="left"/>
    </xf>
    <xf numFmtId="0" fontId="7" fillId="0" borderId="1" xfId="0" applyFont="1" applyBorder="1" applyAlignment="1">
      <alignment wrapText="1"/>
    </xf>
    <xf numFmtId="167" fontId="7" fillId="0" borderId="2" xfId="0" applyNumberFormat="1" applyFont="1" applyBorder="1" applyAlignment="1">
      <alignment horizontal="left"/>
    </xf>
    <xf numFmtId="170" fontId="11" fillId="2" borderId="1" xfId="0" applyNumberFormat="1" applyFont="1" applyFill="1" applyBorder="1" applyAlignment="1">
      <alignment horizontal="center"/>
    </xf>
    <xf numFmtId="170" fontId="11" fillId="2" borderId="0" xfId="0" applyNumberFormat="1" applyFont="1" applyFill="1" applyAlignment="1">
      <alignment horizontal="center"/>
    </xf>
    <xf numFmtId="171" fontId="7" fillId="0" borderId="1" xfId="0" applyNumberFormat="1" applyFont="1" applyBorder="1" applyAlignment="1">
      <alignment horizontal="left"/>
    </xf>
    <xf numFmtId="171" fontId="7" fillId="2" borderId="1" xfId="0" applyNumberFormat="1" applyFont="1" applyFill="1" applyBorder="1" applyAlignment="1">
      <alignment horizontal="center"/>
    </xf>
    <xf numFmtId="171" fontId="7" fillId="2" borderId="0" xfId="0" applyNumberFormat="1" applyFont="1" applyFill="1" applyAlignment="1">
      <alignment horizontal="center"/>
    </xf>
    <xf numFmtId="14" fontId="7" fillId="0" borderId="1" xfId="0" quotePrefix="1" applyNumberFormat="1" applyFont="1" applyBorder="1" applyAlignment="1">
      <alignment horizontal="left"/>
    </xf>
    <xf numFmtId="14" fontId="7" fillId="2" borderId="1" xfId="0" quotePrefix="1" applyNumberFormat="1" applyFont="1" applyFill="1" applyBorder="1" applyAlignment="1">
      <alignment horizontal="center"/>
    </xf>
    <xf numFmtId="14" fontId="7" fillId="2" borderId="0" xfId="0" quotePrefix="1" applyNumberFormat="1" applyFont="1" applyFill="1" applyAlignment="1">
      <alignment horizontal="center"/>
    </xf>
    <xf numFmtId="0" fontId="7" fillId="0" borderId="1" xfId="0" applyFont="1" applyBorder="1" applyAlignment="1">
      <alignment horizontal="center" vertical="center" wrapText="1"/>
    </xf>
    <xf numFmtId="0" fontId="15" fillId="0" borderId="1" xfId="0" applyFont="1" applyBorder="1" applyAlignment="1">
      <alignment horizontal="left" vertical="center" wrapText="1"/>
    </xf>
    <xf numFmtId="0" fontId="14" fillId="0" borderId="0" xfId="0" applyFont="1"/>
    <xf numFmtId="0" fontId="14" fillId="2" borderId="0" xfId="0" applyFont="1" applyFill="1" applyAlignment="1">
      <alignment horizontal="center"/>
    </xf>
    <xf numFmtId="0" fontId="10" fillId="0" borderId="1" xfId="0" applyFont="1" applyBorder="1"/>
    <xf numFmtId="0" fontId="10" fillId="0" borderId="0" xfId="0" applyFont="1"/>
    <xf numFmtId="15" fontId="7" fillId="0" borderId="0" xfId="0" applyNumberFormat="1" applyFont="1" applyAlignment="1">
      <alignment horizontal="left"/>
    </xf>
    <xf numFmtId="21" fontId="7" fillId="0" borderId="0" xfId="0" applyNumberFormat="1" applyFont="1" applyAlignment="1">
      <alignment horizontal="left"/>
    </xf>
    <xf numFmtId="0" fontId="7" fillId="0" borderId="0" xfId="0" applyFont="1" applyAlignment="1">
      <alignment horizontal="left" vertical="center"/>
    </xf>
    <xf numFmtId="4" fontId="6" fillId="0" borderId="1" xfId="0" applyNumberFormat="1" applyFont="1" applyBorder="1"/>
    <xf numFmtId="10" fontId="7" fillId="0" borderId="0" xfId="1" applyNumberFormat="1" applyFont="1" applyBorder="1" applyAlignment="1">
      <alignment horizontal="left"/>
    </xf>
    <xf numFmtId="165" fontId="7" fillId="0" borderId="0" xfId="0" applyNumberFormat="1" applyFont="1" applyAlignment="1">
      <alignment horizontal="left"/>
    </xf>
    <xf numFmtId="0" fontId="6" fillId="0" borderId="14" xfId="0" applyFont="1" applyBorder="1" applyAlignment="1">
      <alignment horizontal="left" vertical="center"/>
    </xf>
    <xf numFmtId="0" fontId="0" fillId="0" borderId="14" xfId="0" applyBorder="1"/>
    <xf numFmtId="0" fontId="7" fillId="0" borderId="5" xfId="0" applyFont="1" applyBorder="1" applyAlignment="1">
      <alignment horizontal="center"/>
    </xf>
    <xf numFmtId="166" fontId="7" fillId="0" borderId="5" xfId="0" applyNumberFormat="1" applyFont="1" applyBorder="1" applyAlignment="1">
      <alignment horizontal="left"/>
    </xf>
    <xf numFmtId="0" fontId="11" fillId="0" borderId="5" xfId="0" applyFont="1" applyBorder="1" applyAlignment="1">
      <alignment horizontal="left"/>
    </xf>
    <xf numFmtId="0" fontId="11" fillId="0" borderId="15" xfId="0" applyFont="1" applyBorder="1" applyAlignment="1">
      <alignment horizontal="left"/>
    </xf>
    <xf numFmtId="0" fontId="7" fillId="0" borderId="15" xfId="0" applyFont="1" applyBorder="1" applyAlignment="1">
      <alignment horizontal="left"/>
    </xf>
    <xf numFmtId="1" fontId="11" fillId="0" borderId="1" xfId="0" applyNumberFormat="1" applyFont="1" applyBorder="1" applyAlignment="1">
      <alignment horizontal="center"/>
    </xf>
    <xf numFmtId="0" fontId="11" fillId="0" borderId="1" xfId="0" applyFont="1" applyBorder="1" applyAlignment="1">
      <alignment horizontal="left"/>
    </xf>
    <xf numFmtId="0" fontId="9" fillId="0" borderId="15" xfId="0" applyFont="1" applyBorder="1" applyAlignment="1">
      <alignment horizontal="left"/>
    </xf>
    <xf numFmtId="0" fontId="7" fillId="0" borderId="2" xfId="0" applyFont="1" applyBorder="1"/>
    <xf numFmtId="166" fontId="11" fillId="0" borderId="1" xfId="0" applyNumberFormat="1" applyFont="1" applyBorder="1" applyAlignment="1">
      <alignment horizontal="left"/>
    </xf>
    <xf numFmtId="4" fontId="11" fillId="0" borderId="1" xfId="0" applyNumberFormat="1" applyFont="1" applyBorder="1" applyAlignment="1">
      <alignment horizontal="left"/>
    </xf>
    <xf numFmtId="167" fontId="7" fillId="0" borderId="1" xfId="0" applyNumberFormat="1" applyFont="1" applyBorder="1" applyAlignment="1">
      <alignment horizontal="left"/>
    </xf>
    <xf numFmtId="0" fontId="7" fillId="2" borderId="2" xfId="0" applyFont="1" applyFill="1" applyBorder="1"/>
    <xf numFmtId="4" fontId="7" fillId="2" borderId="1" xfId="0" applyNumberFormat="1" applyFont="1" applyFill="1" applyBorder="1" applyAlignment="1">
      <alignment horizontal="left"/>
    </xf>
    <xf numFmtId="0" fontId="9" fillId="2" borderId="15" xfId="0" applyFont="1" applyFill="1" applyBorder="1" applyAlignment="1">
      <alignment horizontal="left"/>
    </xf>
    <xf numFmtId="0" fontId="12" fillId="0" borderId="1" xfId="0" applyFont="1" applyBorder="1" applyAlignment="1">
      <alignment horizontal="left"/>
    </xf>
    <xf numFmtId="1" fontId="11" fillId="2" borderId="1" xfId="0" applyNumberFormat="1" applyFont="1" applyFill="1" applyBorder="1" applyAlignment="1">
      <alignment horizontal="center"/>
    </xf>
    <xf numFmtId="1" fontId="9" fillId="2" borderId="5" xfId="0" applyNumberFormat="1" applyFont="1" applyFill="1" applyBorder="1" applyAlignment="1">
      <alignment horizontal="right" vertical="center"/>
    </xf>
    <xf numFmtId="0" fontId="9" fillId="0" borderId="1" xfId="0" applyFont="1" applyBorder="1"/>
    <xf numFmtId="1" fontId="9" fillId="2" borderId="1" xfId="0" applyNumberFormat="1" applyFont="1" applyFill="1" applyBorder="1" applyAlignment="1">
      <alignment vertical="center"/>
    </xf>
    <xf numFmtId="1" fontId="8" fillId="2" borderId="1" xfId="0" applyNumberFormat="1" applyFont="1" applyFill="1" applyBorder="1" applyAlignment="1">
      <alignment horizontal="right"/>
    </xf>
    <xf numFmtId="171" fontId="7" fillId="0" borderId="0" xfId="0" applyNumberFormat="1" applyFont="1" applyAlignment="1">
      <alignment horizontal="left"/>
    </xf>
    <xf numFmtId="14" fontId="7" fillId="0" borderId="0" xfId="0" quotePrefix="1" applyNumberFormat="1" applyFont="1" applyAlignment="1">
      <alignment horizontal="left"/>
    </xf>
    <xf numFmtId="169" fontId="7" fillId="0" borderId="0" xfId="0" applyNumberFormat="1" applyFont="1"/>
    <xf numFmtId="0" fontId="0" fillId="0" borderId="0" xfId="0" applyFill="1"/>
    <xf numFmtId="0" fontId="6" fillId="0" borderId="0" xfId="0" applyFont="1" applyFill="1" applyAlignment="1">
      <alignment vertical="center"/>
    </xf>
    <xf numFmtId="0" fontId="7" fillId="0" borderId="15" xfId="0" applyFont="1" applyFill="1" applyBorder="1" applyAlignment="1">
      <alignment horizontal="left"/>
    </xf>
    <xf numFmtId="0" fontId="7" fillId="0" borderId="0" xfId="0" applyFont="1" applyFill="1" applyAlignment="1">
      <alignment horizontal="left"/>
    </xf>
    <xf numFmtId="0" fontId="11" fillId="0" borderId="0" xfId="0" applyFont="1" applyFill="1" applyAlignment="1">
      <alignment horizontal="left"/>
    </xf>
    <xf numFmtId="0" fontId="7" fillId="0" borderId="0" xfId="0" applyFont="1" applyFill="1"/>
    <xf numFmtId="166" fontId="11" fillId="0" borderId="0" xfId="0" applyNumberFormat="1" applyFont="1" applyFill="1" applyAlignment="1">
      <alignment horizontal="left"/>
    </xf>
    <xf numFmtId="4" fontId="11" fillId="0" borderId="0" xfId="0" applyNumberFormat="1" applyFont="1" applyFill="1" applyAlignment="1">
      <alignment horizontal="left"/>
    </xf>
    <xf numFmtId="4" fontId="0" fillId="0" borderId="0" xfId="0" applyNumberFormat="1" applyFill="1"/>
    <xf numFmtId="167" fontId="7" fillId="0" borderId="0" xfId="0" applyNumberFormat="1" applyFont="1" applyFill="1" applyAlignment="1">
      <alignment horizontal="left"/>
    </xf>
    <xf numFmtId="0" fontId="9" fillId="0" borderId="0" xfId="0" applyFont="1" applyFill="1" applyAlignment="1">
      <alignment horizontal="left"/>
    </xf>
    <xf numFmtId="4" fontId="0" fillId="0" borderId="0" xfId="0" applyNumberFormat="1" applyFill="1" applyAlignment="1">
      <alignment horizontal="left"/>
    </xf>
    <xf numFmtId="4" fontId="7" fillId="0" borderId="0" xfId="0" applyNumberFormat="1" applyFont="1" applyFill="1" applyAlignment="1">
      <alignment horizontal="left"/>
    </xf>
    <xf numFmtId="1" fontId="9" fillId="0" borderId="0" xfId="0" applyNumberFormat="1" applyFont="1" applyFill="1" applyAlignment="1">
      <alignment vertical="center"/>
    </xf>
    <xf numFmtId="0" fontId="9" fillId="0" borderId="0" xfId="0" applyFont="1" applyFill="1" applyAlignment="1">
      <alignment wrapText="1"/>
    </xf>
    <xf numFmtId="4" fontId="6" fillId="0" borderId="2" xfId="0" applyNumberFormat="1" applyFont="1" applyBorder="1" applyAlignment="1">
      <alignment horizontal="left"/>
    </xf>
    <xf numFmtId="4" fontId="6" fillId="0" borderId="3" xfId="0" applyNumberFormat="1" applyFont="1" applyBorder="1" applyAlignment="1">
      <alignment horizontal="left"/>
    </xf>
    <xf numFmtId="0" fontId="6" fillId="0" borderId="2" xfId="0" applyFont="1" applyBorder="1" applyAlignment="1">
      <alignment horizontal="left"/>
    </xf>
    <xf numFmtId="0" fontId="6" fillId="0" borderId="3" xfId="0" applyFont="1" applyBorder="1" applyAlignment="1">
      <alignment horizontal="left"/>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166" fontId="7" fillId="0" borderId="1" xfId="0" applyNumberFormat="1" applyFont="1" applyBorder="1" applyAlignment="1">
      <alignment horizontal="left"/>
    </xf>
    <xf numFmtId="0" fontId="7" fillId="0" borderId="1" xfId="0" applyFont="1" applyBorder="1" applyAlignment="1">
      <alignment horizontal="left"/>
    </xf>
    <xf numFmtId="0" fontId="12" fillId="0" borderId="1" xfId="0" applyFont="1" applyBorder="1" applyAlignment="1">
      <alignment horizontal="left"/>
    </xf>
    <xf numFmtId="0" fontId="11" fillId="0" borderId="1" xfId="0" applyFont="1" applyBorder="1" applyAlignment="1">
      <alignment horizontal="left"/>
    </xf>
    <xf numFmtId="0" fontId="7" fillId="0" borderId="2" xfId="0" applyFont="1" applyBorder="1" applyAlignment="1">
      <alignment horizontal="left"/>
    </xf>
    <xf numFmtId="0" fontId="7" fillId="0" borderId="3" xfId="0" applyFont="1" applyBorder="1" applyAlignment="1">
      <alignment horizontal="left"/>
    </xf>
    <xf numFmtId="0" fontId="7" fillId="0" borderId="6" xfId="0" applyFont="1" applyBorder="1" applyAlignment="1">
      <alignment horizontal="left"/>
    </xf>
    <xf numFmtId="4" fontId="7" fillId="0" borderId="1" xfId="0" applyNumberFormat="1" applyFont="1" applyBorder="1" applyAlignment="1">
      <alignment horizontal="left"/>
    </xf>
    <xf numFmtId="0" fontId="12" fillId="2" borderId="1" xfId="0" applyFont="1" applyFill="1" applyBorder="1" applyAlignment="1">
      <alignment horizontal="left"/>
    </xf>
    <xf numFmtId="167" fontId="11" fillId="2" borderId="1" xfId="0" applyNumberFormat="1" applyFont="1" applyFill="1" applyBorder="1" applyAlignment="1">
      <alignment horizontal="left"/>
    </xf>
    <xf numFmtId="4" fontId="11" fillId="2" borderId="1" xfId="0" applyNumberFormat="1" applyFont="1" applyFill="1" applyBorder="1" applyAlignment="1">
      <alignment horizontal="left"/>
    </xf>
    <xf numFmtId="0" fontId="11" fillId="2" borderId="1" xfId="0" applyFont="1" applyFill="1" applyBorder="1" applyAlignment="1">
      <alignment horizontal="left"/>
    </xf>
    <xf numFmtId="0" fontId="12" fillId="2" borderId="2" xfId="0" applyFont="1" applyFill="1" applyBorder="1" applyAlignment="1">
      <alignment horizontal="left"/>
    </xf>
    <xf numFmtId="0" fontId="12" fillId="2" borderId="3" xfId="0" applyFont="1" applyFill="1" applyBorder="1" applyAlignment="1">
      <alignment horizontal="left"/>
    </xf>
    <xf numFmtId="0" fontId="7" fillId="2" borderId="2" xfId="0" applyFont="1" applyFill="1" applyBorder="1" applyAlignment="1">
      <alignment horizontal="left"/>
    </xf>
    <xf numFmtId="0" fontId="7" fillId="2" borderId="3" xfId="0" applyFont="1" applyFill="1" applyBorder="1" applyAlignment="1">
      <alignment horizontal="left"/>
    </xf>
    <xf numFmtId="0" fontId="7" fillId="2" borderId="1" xfId="0" applyFont="1" applyFill="1" applyBorder="1" applyAlignment="1">
      <alignment horizontal="left"/>
    </xf>
    <xf numFmtId="1" fontId="9" fillId="2" borderId="1" xfId="0" applyNumberFormat="1" applyFont="1" applyFill="1" applyBorder="1" applyAlignment="1">
      <alignment horizontal="right" vertical="center"/>
    </xf>
    <xf numFmtId="0" fontId="9" fillId="2" borderId="9" xfId="0" applyFont="1" applyFill="1" applyBorder="1" applyAlignment="1">
      <alignment horizontal="left" wrapText="1"/>
    </xf>
    <xf numFmtId="0" fontId="9" fillId="2" borderId="10" xfId="0" applyFont="1" applyFill="1" applyBorder="1" applyAlignment="1">
      <alignment horizontal="left" wrapText="1"/>
    </xf>
    <xf numFmtId="0" fontId="9" fillId="2" borderId="11" xfId="0" applyFont="1" applyFill="1" applyBorder="1" applyAlignment="1">
      <alignment horizontal="left" wrapText="1"/>
    </xf>
    <xf numFmtId="0" fontId="9" fillId="2" borderId="12" xfId="0" applyFont="1" applyFill="1" applyBorder="1" applyAlignment="1">
      <alignment horizontal="left" wrapText="1"/>
    </xf>
    <xf numFmtId="0" fontId="9" fillId="2" borderId="8" xfId="0" applyFont="1" applyFill="1" applyBorder="1" applyAlignment="1">
      <alignment horizontal="left" wrapText="1"/>
    </xf>
    <xf numFmtId="0" fontId="9" fillId="2" borderId="13" xfId="0" applyFont="1" applyFill="1" applyBorder="1" applyAlignment="1">
      <alignment horizontal="left" wrapText="1"/>
    </xf>
    <xf numFmtId="0" fontId="9" fillId="2" borderId="1" xfId="0" applyFont="1" applyFill="1" applyBorder="1" applyAlignment="1">
      <alignment horizontal="left" wrapText="1"/>
    </xf>
    <xf numFmtId="0" fontId="9" fillId="2" borderId="1" xfId="0" applyFont="1" applyFill="1" applyBorder="1" applyAlignment="1">
      <alignment horizontal="left"/>
    </xf>
    <xf numFmtId="0" fontId="9" fillId="2" borderId="1" xfId="0" applyFont="1" applyFill="1" applyBorder="1" applyAlignment="1">
      <alignment horizontal="right" vertical="center"/>
    </xf>
    <xf numFmtId="0" fontId="7" fillId="0" borderId="6" xfId="0" applyFont="1" applyBorder="1" applyAlignment="1">
      <alignment horizontal="left" vertical="center"/>
    </xf>
    <xf numFmtId="0" fontId="7" fillId="0" borderId="3" xfId="0" applyFont="1" applyBorder="1" applyAlignment="1">
      <alignment horizontal="left" vertical="center"/>
    </xf>
    <xf numFmtId="0" fontId="11" fillId="0" borderId="12" xfId="0" applyFont="1" applyBorder="1" applyAlignment="1">
      <alignment horizontal="left"/>
    </xf>
    <xf numFmtId="0" fontId="11" fillId="0" borderId="13" xfId="0" applyFont="1" applyBorder="1" applyAlignment="1">
      <alignment horizontal="left"/>
    </xf>
    <xf numFmtId="0" fontId="7" fillId="0" borderId="0" xfId="0" applyFont="1" applyFill="1" applyAlignment="1">
      <alignment horizontal="left"/>
    </xf>
    <xf numFmtId="164" fontId="7" fillId="0" borderId="6" xfId="0" applyNumberFormat="1" applyFont="1" applyBorder="1" applyAlignment="1">
      <alignment horizontal="left"/>
    </xf>
    <xf numFmtId="164" fontId="7" fillId="0" borderId="3" xfId="0" applyNumberFormat="1" applyFont="1" applyBorder="1" applyAlignment="1">
      <alignment horizontal="left"/>
    </xf>
    <xf numFmtId="10" fontId="7" fillId="0" borderId="6" xfId="1" applyNumberFormat="1" applyFont="1" applyBorder="1" applyAlignment="1">
      <alignment horizontal="left"/>
    </xf>
    <xf numFmtId="10" fontId="7" fillId="0" borderId="3" xfId="1" applyNumberFormat="1" applyFont="1" applyBorder="1" applyAlignment="1">
      <alignment horizontal="left"/>
    </xf>
    <xf numFmtId="0" fontId="7" fillId="0" borderId="0" xfId="0" applyFont="1" applyAlignment="1">
      <alignment horizontal="left"/>
    </xf>
    <xf numFmtId="0" fontId="6" fillId="0" borderId="0" xfId="0" applyFont="1" applyFill="1" applyAlignment="1">
      <alignment horizontal="left" vertical="center"/>
    </xf>
    <xf numFmtId="0" fontId="11" fillId="0" borderId="2" xfId="0" applyFont="1" applyBorder="1" applyAlignment="1">
      <alignment horizontal="left"/>
    </xf>
    <xf numFmtId="0" fontId="11" fillId="0" borderId="3" xfId="0" applyFont="1" applyBorder="1" applyAlignment="1">
      <alignment horizontal="left"/>
    </xf>
    <xf numFmtId="0" fontId="11" fillId="0" borderId="0" xfId="0" applyFont="1" applyFill="1" applyAlignment="1">
      <alignment horizontal="left"/>
    </xf>
    <xf numFmtId="166" fontId="11" fillId="0" borderId="2" xfId="0" applyNumberFormat="1" applyFont="1" applyBorder="1" applyAlignment="1">
      <alignment horizontal="left"/>
    </xf>
    <xf numFmtId="166" fontId="11" fillId="0" borderId="3" xfId="0" applyNumberFormat="1" applyFont="1" applyBorder="1" applyAlignment="1">
      <alignment horizontal="left"/>
    </xf>
    <xf numFmtId="166" fontId="11" fillId="0" borderId="0" xfId="0" applyNumberFormat="1" applyFont="1" applyFill="1" applyAlignment="1">
      <alignment horizontal="left"/>
    </xf>
    <xf numFmtId="4" fontId="11" fillId="0" borderId="2" xfId="0" applyNumberFormat="1" applyFont="1" applyBorder="1" applyAlignment="1">
      <alignment horizontal="left"/>
    </xf>
    <xf numFmtId="4" fontId="11" fillId="0" borderId="3" xfId="0" applyNumberFormat="1" applyFont="1" applyBorder="1" applyAlignment="1">
      <alignment horizontal="left"/>
    </xf>
    <xf numFmtId="4" fontId="11" fillId="0" borderId="0" xfId="0" applyNumberFormat="1" applyFont="1" applyFill="1" applyAlignment="1">
      <alignment horizontal="left"/>
    </xf>
    <xf numFmtId="167" fontId="7" fillId="0" borderId="2" xfId="0" applyNumberFormat="1" applyFont="1" applyBorder="1" applyAlignment="1">
      <alignment horizontal="left"/>
    </xf>
    <xf numFmtId="167" fontId="7" fillId="0" borderId="3" xfId="0" applyNumberFormat="1" applyFont="1" applyBorder="1" applyAlignment="1">
      <alignment horizontal="left"/>
    </xf>
    <xf numFmtId="167" fontId="11" fillId="0" borderId="0" xfId="0" applyNumberFormat="1" applyFont="1" applyFill="1" applyAlignment="1">
      <alignment horizontal="left"/>
    </xf>
    <xf numFmtId="4" fontId="7" fillId="2" borderId="2" xfId="0" applyNumberFormat="1" applyFont="1" applyFill="1" applyBorder="1" applyAlignment="1">
      <alignment horizontal="left"/>
    </xf>
    <xf numFmtId="4" fontId="7" fillId="2" borderId="3" xfId="0" applyNumberFormat="1" applyFont="1" applyFill="1" applyBorder="1" applyAlignment="1">
      <alignment horizontal="left"/>
    </xf>
    <xf numFmtId="1" fontId="9" fillId="2" borderId="4" xfId="0" applyNumberFormat="1" applyFont="1" applyFill="1" applyBorder="1" applyAlignment="1">
      <alignment horizontal="right" vertical="center"/>
    </xf>
    <xf numFmtId="1" fontId="9" fillId="2" borderId="5" xfId="0" applyNumberFormat="1" applyFont="1" applyFill="1" applyBorder="1" applyAlignment="1">
      <alignment horizontal="right" vertical="center"/>
    </xf>
    <xf numFmtId="0" fontId="9" fillId="0" borderId="9" xfId="0" applyFont="1" applyBorder="1" applyAlignment="1">
      <alignment horizontal="left" wrapText="1"/>
    </xf>
    <xf numFmtId="0" fontId="9" fillId="0" borderId="10" xfId="0" applyFont="1" applyBorder="1" applyAlignment="1">
      <alignment horizontal="left" wrapText="1"/>
    </xf>
    <xf numFmtId="0" fontId="9" fillId="0" borderId="11" xfId="0" applyFont="1" applyBorder="1" applyAlignment="1">
      <alignment horizontal="left" wrapText="1"/>
    </xf>
    <xf numFmtId="0" fontId="9" fillId="0" borderId="12" xfId="0" applyFont="1" applyBorder="1" applyAlignment="1">
      <alignment horizontal="left" wrapText="1"/>
    </xf>
    <xf numFmtId="0" fontId="9" fillId="0" borderId="8" xfId="0" applyFont="1" applyBorder="1" applyAlignment="1">
      <alignment horizontal="left" wrapText="1"/>
    </xf>
    <xf numFmtId="0" fontId="9" fillId="0" borderId="13" xfId="0" applyFont="1" applyBorder="1" applyAlignment="1">
      <alignment horizontal="left" wrapText="1"/>
    </xf>
    <xf numFmtId="0" fontId="8" fillId="2" borderId="1" xfId="0" applyFont="1" applyFill="1" applyBorder="1" applyAlignment="1">
      <alignment horizontal="left"/>
    </xf>
    <xf numFmtId="0" fontId="9" fillId="0" borderId="1" xfId="0" applyFont="1" applyBorder="1" applyAlignment="1">
      <alignment horizontal="left"/>
    </xf>
    <xf numFmtId="0" fontId="9" fillId="0" borderId="0" xfId="0" applyFont="1" applyFill="1" applyAlignment="1">
      <alignment horizontal="left" wrapText="1"/>
    </xf>
    <xf numFmtId="0" fontId="9" fillId="6" borderId="2" xfId="0" applyFont="1" applyFill="1" applyBorder="1" applyAlignment="1">
      <alignment horizontal="left" wrapText="1"/>
    </xf>
    <xf numFmtId="0" fontId="9" fillId="6" borderId="6" xfId="0" applyFont="1" applyFill="1" applyBorder="1" applyAlignment="1">
      <alignment horizontal="left" wrapText="1"/>
    </xf>
    <xf numFmtId="0" fontId="9" fillId="6" borderId="3" xfId="0" applyFont="1" applyFill="1" applyBorder="1" applyAlignment="1">
      <alignment horizontal="left" wrapText="1"/>
    </xf>
    <xf numFmtId="0" fontId="8" fillId="2" borderId="1" xfId="0" applyFont="1" applyFill="1" applyBorder="1" applyAlignment="1">
      <alignment horizontal="right" vertical="center"/>
    </xf>
    <xf numFmtId="0" fontId="8" fillId="2" borderId="9" xfId="0" applyFont="1" applyFill="1" applyBorder="1" applyAlignment="1">
      <alignment horizontal="left" wrapText="1"/>
    </xf>
    <xf numFmtId="0" fontId="8" fillId="2" borderId="10" xfId="0" applyFont="1" applyFill="1" applyBorder="1" applyAlignment="1">
      <alignment horizontal="left" wrapText="1"/>
    </xf>
    <xf numFmtId="0" fontId="8" fillId="2" borderId="11" xfId="0" applyFont="1" applyFill="1" applyBorder="1" applyAlignment="1">
      <alignment horizontal="left" wrapText="1"/>
    </xf>
    <xf numFmtId="0" fontId="8" fillId="2" borderId="12" xfId="0" applyFont="1" applyFill="1" applyBorder="1" applyAlignment="1">
      <alignment horizontal="left" wrapText="1"/>
    </xf>
    <xf numFmtId="0" fontId="8" fillId="2" borderId="8" xfId="0" applyFont="1" applyFill="1" applyBorder="1" applyAlignment="1">
      <alignment horizontal="left" wrapText="1"/>
    </xf>
    <xf numFmtId="0" fontId="8" fillId="2" borderId="13" xfId="0" applyFont="1" applyFill="1" applyBorder="1" applyAlignment="1">
      <alignment horizontal="left"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F5790-E91B-44F6-B391-983295B5AB11}">
  <sheetPr>
    <pageSetUpPr fitToPage="1"/>
  </sheetPr>
  <dimension ref="A1:P103"/>
  <sheetViews>
    <sheetView tabSelected="1" zoomScale="75" zoomScaleNormal="75" workbookViewId="0"/>
  </sheetViews>
  <sheetFormatPr defaultRowHeight="15" x14ac:dyDescent="0.25"/>
  <cols>
    <col min="1" max="1" width="7.7109375" customWidth="1"/>
    <col min="2" max="3" width="54.7109375" customWidth="1"/>
    <col min="4" max="4" width="3.140625" style="2" customWidth="1"/>
    <col min="5" max="5" width="6" style="2" customWidth="1"/>
    <col min="6" max="6" width="7.85546875" style="2" customWidth="1"/>
    <col min="7" max="7" width="32.42578125" customWidth="1"/>
    <col min="8" max="8" width="57.140625" bestFit="1" customWidth="1"/>
    <col min="9" max="9" width="12.140625" bestFit="1" customWidth="1"/>
    <col min="10" max="10" width="19.5703125" customWidth="1"/>
    <col min="11" max="11" width="3.85546875" style="2" customWidth="1"/>
    <col min="12" max="12" width="9.5703125" bestFit="1" customWidth="1"/>
    <col min="13" max="13" width="12.140625" bestFit="1" customWidth="1"/>
  </cols>
  <sheetData>
    <row r="1" spans="1:11" ht="18" x14ac:dyDescent="0.25">
      <c r="A1" s="1" t="s">
        <v>0</v>
      </c>
    </row>
    <row r="3" spans="1:11" s="4" customFormat="1" ht="15.75" x14ac:dyDescent="0.25">
      <c r="A3" s="3" t="s">
        <v>1</v>
      </c>
      <c r="D3" s="5"/>
      <c r="E3" s="3" t="s">
        <v>2</v>
      </c>
      <c r="F3" s="3"/>
      <c r="K3" s="5"/>
    </row>
    <row r="4" spans="1:11" s="4" customFormat="1" ht="15.75" x14ac:dyDescent="0.25">
      <c r="A4" s="6">
        <v>1</v>
      </c>
      <c r="B4" s="7" t="s">
        <v>3</v>
      </c>
      <c r="C4" s="8" t="s">
        <v>4</v>
      </c>
      <c r="D4" s="5"/>
      <c r="E4" s="3"/>
      <c r="F4" s="3"/>
      <c r="K4" s="5"/>
    </row>
    <row r="5" spans="1:11" ht="15.75" x14ac:dyDescent="0.25">
      <c r="A5" s="6">
        <v>2</v>
      </c>
      <c r="B5" s="7" t="s">
        <v>5</v>
      </c>
      <c r="C5" s="9" t="s">
        <v>6</v>
      </c>
      <c r="E5" s="170" t="s">
        <v>7</v>
      </c>
      <c r="F5" s="171"/>
      <c r="G5" s="10" t="s">
        <v>8</v>
      </c>
      <c r="H5" s="11" t="s">
        <v>9</v>
      </c>
    </row>
    <row r="6" spans="1:11" ht="15.75" x14ac:dyDescent="0.25">
      <c r="A6" s="6">
        <v>3</v>
      </c>
      <c r="B6" s="7" t="s">
        <v>10</v>
      </c>
      <c r="C6" s="10" t="s">
        <v>11</v>
      </c>
      <c r="E6" s="170" t="s">
        <v>7</v>
      </c>
      <c r="F6" s="171"/>
      <c r="G6" s="8" t="s">
        <v>12</v>
      </c>
      <c r="H6" s="11" t="s">
        <v>9</v>
      </c>
    </row>
    <row r="7" spans="1:11" ht="15.75" x14ac:dyDescent="0.25">
      <c r="A7" s="6">
        <v>4</v>
      </c>
      <c r="B7" s="7" t="s">
        <v>13</v>
      </c>
      <c r="C7" s="12">
        <v>43941</v>
      </c>
      <c r="E7" s="13"/>
      <c r="F7" s="13"/>
      <c r="G7" s="4"/>
      <c r="H7" s="14"/>
      <c r="I7" s="4"/>
    </row>
    <row r="8" spans="1:11" ht="15.75" x14ac:dyDescent="0.25">
      <c r="A8" s="6">
        <v>5</v>
      </c>
      <c r="B8" s="7" t="s">
        <v>14</v>
      </c>
      <c r="C8" s="15">
        <v>0.45520833333333338</v>
      </c>
      <c r="E8" s="13"/>
      <c r="F8" s="13"/>
      <c r="G8" s="4"/>
      <c r="H8" s="14"/>
      <c r="I8" s="4"/>
    </row>
    <row r="9" spans="1:11" ht="15.75" x14ac:dyDescent="0.25">
      <c r="A9" s="6">
        <v>6</v>
      </c>
      <c r="B9" s="7" t="s">
        <v>15</v>
      </c>
      <c r="C9" s="12" t="s">
        <v>16</v>
      </c>
      <c r="E9" s="13"/>
      <c r="F9" s="13"/>
      <c r="G9" s="4"/>
      <c r="H9" s="14"/>
      <c r="I9" s="4"/>
    </row>
    <row r="10" spans="1:11" ht="15.75" x14ac:dyDescent="0.25">
      <c r="A10" s="6">
        <v>7</v>
      </c>
      <c r="B10" s="7" t="s">
        <v>17</v>
      </c>
      <c r="C10" s="12">
        <v>43942</v>
      </c>
      <c r="E10" s="13"/>
      <c r="F10" s="13"/>
      <c r="G10" s="4"/>
      <c r="H10" s="14"/>
      <c r="I10" s="4"/>
    </row>
    <row r="11" spans="1:11" ht="15.75" x14ac:dyDescent="0.25">
      <c r="A11" s="6">
        <v>8</v>
      </c>
      <c r="B11" s="7" t="s">
        <v>18</v>
      </c>
      <c r="C11" s="12">
        <f>C10+7</f>
        <v>43949</v>
      </c>
      <c r="E11" s="13"/>
      <c r="F11" s="13"/>
      <c r="G11" s="4"/>
      <c r="H11" s="14"/>
      <c r="I11" s="4"/>
    </row>
    <row r="12" spans="1:11" ht="15.75" x14ac:dyDescent="0.25">
      <c r="A12" s="172">
        <v>9</v>
      </c>
      <c r="B12" s="174" t="s">
        <v>19</v>
      </c>
      <c r="C12" s="176" t="s">
        <v>20</v>
      </c>
      <c r="E12" s="16" t="s">
        <v>21</v>
      </c>
      <c r="F12" s="17"/>
      <c r="G12" s="18" t="s">
        <v>22</v>
      </c>
      <c r="H12" s="19"/>
      <c r="I12" s="20"/>
      <c r="J12" s="21"/>
      <c r="K12" s="11"/>
    </row>
    <row r="13" spans="1:11" ht="15.75" x14ac:dyDescent="0.25">
      <c r="A13" s="173"/>
      <c r="B13" s="175"/>
      <c r="C13" s="177"/>
      <c r="E13" s="22" t="s">
        <v>23</v>
      </c>
      <c r="F13" s="23"/>
      <c r="G13" s="8" t="s">
        <v>24</v>
      </c>
      <c r="H13" s="19"/>
      <c r="I13" s="20"/>
      <c r="J13" s="21"/>
      <c r="K13" s="11"/>
    </row>
    <row r="14" spans="1:11" ht="15.75" x14ac:dyDescent="0.25">
      <c r="A14" s="6">
        <v>10</v>
      </c>
      <c r="B14" s="7" t="s">
        <v>25</v>
      </c>
      <c r="C14" s="24">
        <v>10000000</v>
      </c>
      <c r="E14" s="25"/>
      <c r="F14" s="25"/>
      <c r="G14" s="4"/>
      <c r="H14" s="14"/>
      <c r="I14" s="4"/>
    </row>
    <row r="15" spans="1:11" ht="15.75" x14ac:dyDescent="0.25">
      <c r="A15" s="6">
        <v>11</v>
      </c>
      <c r="B15" s="7" t="s">
        <v>26</v>
      </c>
      <c r="C15" s="24">
        <f>(C14*(G15/100))+(C14*((1.5*340)/(100*365)))</f>
        <v>10213826.02739726</v>
      </c>
      <c r="E15" s="168" t="s">
        <v>27</v>
      </c>
      <c r="F15" s="169"/>
      <c r="G15" s="26">
        <v>100.741</v>
      </c>
      <c r="H15" s="11" t="s">
        <v>9</v>
      </c>
      <c r="I15" s="4"/>
    </row>
    <row r="16" spans="1:11" ht="15.75" x14ac:dyDescent="0.25">
      <c r="A16" s="6">
        <v>12</v>
      </c>
      <c r="B16" s="7" t="s">
        <v>28</v>
      </c>
      <c r="C16" s="24">
        <f>C15*(1-0.005)</f>
        <v>10162756.897260273</v>
      </c>
      <c r="E16" s="168" t="s">
        <v>29</v>
      </c>
      <c r="F16" s="169"/>
      <c r="G16" s="27">
        <f>(C15-C16)/C15</f>
        <v>5.0000000000000877E-3</v>
      </c>
      <c r="H16" s="28" t="s">
        <v>30</v>
      </c>
      <c r="I16" s="4"/>
    </row>
    <row r="17" spans="1:13" ht="15.75" x14ac:dyDescent="0.25">
      <c r="A17" s="6">
        <v>13</v>
      </c>
      <c r="B17" s="7" t="s">
        <v>31</v>
      </c>
      <c r="C17" s="10" t="s">
        <v>32</v>
      </c>
      <c r="E17" s="20"/>
      <c r="F17" s="20"/>
      <c r="G17" s="4"/>
      <c r="H17" s="14"/>
      <c r="I17" s="4"/>
    </row>
    <row r="18" spans="1:13" ht="15.75" x14ac:dyDescent="0.25">
      <c r="A18" s="6">
        <v>14</v>
      </c>
      <c r="B18" s="7" t="s">
        <v>33</v>
      </c>
      <c r="C18" s="29">
        <v>-6.1000000000000004E-3</v>
      </c>
      <c r="E18" s="30"/>
      <c r="F18" s="30"/>
      <c r="G18" s="21"/>
      <c r="H18" s="31"/>
      <c r="I18" s="4"/>
    </row>
    <row r="19" spans="1:13" ht="15.75" x14ac:dyDescent="0.25">
      <c r="A19" s="6">
        <v>15</v>
      </c>
      <c r="B19" s="7" t="s">
        <v>34</v>
      </c>
      <c r="C19" s="24">
        <f>C16*(1+((C18*(C11-C10))/(360)))</f>
        <v>10161551.481372736</v>
      </c>
      <c r="E19" s="32"/>
      <c r="F19" s="32"/>
      <c r="G19" s="4"/>
      <c r="H19" s="14"/>
      <c r="I19" s="4"/>
    </row>
    <row r="20" spans="1:13" ht="15.75" x14ac:dyDescent="0.25">
      <c r="A20" s="6">
        <v>16</v>
      </c>
      <c r="B20" s="7" t="s">
        <v>35</v>
      </c>
      <c r="C20" s="24" t="s">
        <v>36</v>
      </c>
      <c r="D20" s="33"/>
      <c r="E20" s="170" t="s">
        <v>7</v>
      </c>
      <c r="F20" s="171"/>
      <c r="G20" s="8" t="s">
        <v>37</v>
      </c>
      <c r="H20" s="34"/>
      <c r="I20" s="34"/>
      <c r="J20" s="34"/>
    </row>
    <row r="21" spans="1:13" ht="15.75" x14ac:dyDescent="0.25">
      <c r="A21" s="5"/>
      <c r="B21" s="3"/>
      <c r="C21" s="32"/>
      <c r="D21" s="35"/>
      <c r="E21" s="35"/>
      <c r="F21" s="36"/>
      <c r="G21" s="20"/>
      <c r="H21" s="21"/>
      <c r="I21" s="37"/>
      <c r="J21" s="4"/>
      <c r="M21" s="38"/>
    </row>
    <row r="22" spans="1:13" ht="15.75" x14ac:dyDescent="0.25">
      <c r="A22" s="39" t="s">
        <v>38</v>
      </c>
      <c r="B22" s="40"/>
      <c r="C22" s="21"/>
      <c r="D22" s="5"/>
      <c r="E22" s="5"/>
      <c r="F22" s="39" t="s">
        <v>39</v>
      </c>
      <c r="G22" s="4"/>
      <c r="M22" s="41" t="s">
        <v>40</v>
      </c>
    </row>
    <row r="23" spans="1:13" ht="15.75" x14ac:dyDescent="0.25">
      <c r="A23" s="42">
        <v>1</v>
      </c>
      <c r="B23" s="43" t="s">
        <v>41</v>
      </c>
      <c r="C23" s="44" t="s">
        <v>42</v>
      </c>
      <c r="D23" s="6" t="s">
        <v>43</v>
      </c>
      <c r="E23" s="5"/>
      <c r="F23" s="6">
        <v>1</v>
      </c>
      <c r="G23" s="178" t="s">
        <v>44</v>
      </c>
      <c r="H23" s="178"/>
      <c r="I23" s="179" t="s">
        <v>45</v>
      </c>
      <c r="J23" s="179"/>
      <c r="K23" s="45" t="s">
        <v>43</v>
      </c>
      <c r="L23" s="21"/>
      <c r="M23" s="6">
        <v>2.98</v>
      </c>
    </row>
    <row r="24" spans="1:13" ht="15.75" x14ac:dyDescent="0.25">
      <c r="A24" s="42">
        <v>2</v>
      </c>
      <c r="B24" s="43" t="s">
        <v>46</v>
      </c>
      <c r="C24" s="46" t="str">
        <f>G5</f>
        <v>7LTWFZYICNSX8D621K86</v>
      </c>
      <c r="D24" s="6" t="s">
        <v>43</v>
      </c>
      <c r="E24" s="5"/>
      <c r="F24" s="47">
        <v>2</v>
      </c>
      <c r="G24" s="180" t="s">
        <v>47</v>
      </c>
      <c r="H24" s="180"/>
      <c r="I24" s="181" t="s">
        <v>48</v>
      </c>
      <c r="J24" s="181"/>
      <c r="K24" s="45" t="s">
        <v>43</v>
      </c>
      <c r="L24" s="33"/>
      <c r="M24" s="6">
        <v>2.1</v>
      </c>
    </row>
    <row r="25" spans="1:13" ht="15.75" x14ac:dyDescent="0.25">
      <c r="A25" s="42">
        <v>3</v>
      </c>
      <c r="B25" s="43" t="s">
        <v>49</v>
      </c>
      <c r="C25" s="46" t="str">
        <f>G5</f>
        <v>7LTWFZYICNSX8D621K86</v>
      </c>
      <c r="D25" s="6" t="s">
        <v>43</v>
      </c>
      <c r="E25" s="5"/>
      <c r="F25" s="48">
        <v>4</v>
      </c>
      <c r="G25" s="179" t="s">
        <v>50</v>
      </c>
      <c r="H25" s="179"/>
      <c r="I25" s="179" t="str">
        <f>C25</f>
        <v>7LTWFZYICNSX8D621K86</v>
      </c>
      <c r="J25" s="179"/>
      <c r="K25" s="45" t="s">
        <v>43</v>
      </c>
      <c r="L25" s="21"/>
      <c r="M25" s="6">
        <v>1.3</v>
      </c>
    </row>
    <row r="26" spans="1:13" ht="15.75" x14ac:dyDescent="0.25">
      <c r="A26" s="42">
        <v>4</v>
      </c>
      <c r="B26" s="43" t="s">
        <v>51</v>
      </c>
      <c r="C26" s="46" t="s">
        <v>52</v>
      </c>
      <c r="D26" s="49" t="s">
        <v>43</v>
      </c>
      <c r="E26" s="50"/>
      <c r="F26" s="48">
        <v>5</v>
      </c>
      <c r="G26" s="179" t="s">
        <v>53</v>
      </c>
      <c r="H26" s="179"/>
      <c r="I26" s="179" t="b">
        <v>1</v>
      </c>
      <c r="J26" s="179"/>
      <c r="K26" s="45" t="s">
        <v>43</v>
      </c>
      <c r="L26" s="21"/>
      <c r="M26" s="6"/>
    </row>
    <row r="27" spans="1:13" ht="15.75" x14ac:dyDescent="0.25">
      <c r="A27" s="42">
        <v>5</v>
      </c>
      <c r="B27" s="43" t="s">
        <v>54</v>
      </c>
      <c r="C27" s="46" t="s">
        <v>55</v>
      </c>
      <c r="D27" s="51" t="s">
        <v>43</v>
      </c>
      <c r="E27" s="52"/>
      <c r="F27" s="6">
        <v>6</v>
      </c>
      <c r="G27" s="179" t="s">
        <v>56</v>
      </c>
      <c r="H27" s="179"/>
      <c r="I27" s="179" t="str">
        <f>C24</f>
        <v>7LTWFZYICNSX8D621K86</v>
      </c>
      <c r="J27" s="179"/>
      <c r="K27" s="45" t="s">
        <v>43</v>
      </c>
      <c r="L27" s="21"/>
      <c r="M27" s="6">
        <v>1.2</v>
      </c>
    </row>
    <row r="28" spans="1:13" ht="15.75" x14ac:dyDescent="0.25">
      <c r="A28" s="42">
        <v>6</v>
      </c>
      <c r="B28" s="43" t="s">
        <v>57</v>
      </c>
      <c r="C28" s="53"/>
      <c r="D28" s="49" t="s">
        <v>58</v>
      </c>
      <c r="E28" s="50"/>
      <c r="F28" s="48">
        <v>7</v>
      </c>
      <c r="G28" s="179" t="s">
        <v>59</v>
      </c>
      <c r="H28" s="179"/>
      <c r="I28" s="179" t="str">
        <f>G6</f>
        <v>529900SEOICVR2VM6Y05</v>
      </c>
      <c r="J28" s="179"/>
      <c r="K28" s="45" t="s">
        <v>43</v>
      </c>
      <c r="L28" s="21"/>
      <c r="M28" s="6" t="s">
        <v>60</v>
      </c>
    </row>
    <row r="29" spans="1:13" ht="15.75" x14ac:dyDescent="0.25">
      <c r="A29" s="42">
        <v>7</v>
      </c>
      <c r="B29" s="43" t="s">
        <v>61</v>
      </c>
      <c r="C29" s="53"/>
      <c r="D29" s="49" t="s">
        <v>62</v>
      </c>
      <c r="E29" s="50"/>
      <c r="F29" s="48">
        <v>16</v>
      </c>
      <c r="G29" s="182" t="s">
        <v>63</v>
      </c>
      <c r="H29" s="183"/>
      <c r="I29" s="182" t="str">
        <f>G5</f>
        <v>7LTWFZYICNSX8D621K86</v>
      </c>
      <c r="J29" s="184"/>
      <c r="K29" s="45" t="s">
        <v>43</v>
      </c>
      <c r="L29" s="21"/>
      <c r="M29" s="6" t="s">
        <v>60</v>
      </c>
    </row>
    <row r="30" spans="1:13" ht="15.75" x14ac:dyDescent="0.25">
      <c r="A30" s="42">
        <v>8</v>
      </c>
      <c r="B30" s="43" t="s">
        <v>64</v>
      </c>
      <c r="C30" s="53"/>
      <c r="D30" s="49" t="s">
        <v>62</v>
      </c>
      <c r="E30" s="50"/>
      <c r="F30" s="48">
        <v>25</v>
      </c>
      <c r="G30" s="179" t="s">
        <v>65</v>
      </c>
      <c r="H30" s="179"/>
      <c r="I30" s="179" t="b">
        <v>0</v>
      </c>
      <c r="J30" s="179"/>
      <c r="K30" s="45" t="s">
        <v>43</v>
      </c>
      <c r="L30" s="21"/>
      <c r="M30" s="6"/>
    </row>
    <row r="31" spans="1:13" ht="15.75" x14ac:dyDescent="0.25">
      <c r="A31" s="42">
        <v>9</v>
      </c>
      <c r="B31" s="43" t="s">
        <v>66</v>
      </c>
      <c r="C31" s="46" t="s">
        <v>67</v>
      </c>
      <c r="D31" s="6" t="s">
        <v>43</v>
      </c>
      <c r="E31" s="5"/>
      <c r="F31" s="48">
        <v>28</v>
      </c>
      <c r="G31" s="181" t="s">
        <v>68</v>
      </c>
      <c r="H31" s="181"/>
      <c r="I31" s="178" t="str">
        <f>C53</f>
        <v>2020-04-20T10:55:30Z</v>
      </c>
      <c r="J31" s="179"/>
      <c r="K31" s="45" t="s">
        <v>43</v>
      </c>
      <c r="L31" s="21"/>
      <c r="M31" s="6">
        <v>2.12</v>
      </c>
    </row>
    <row r="32" spans="1:13" ht="15.75" x14ac:dyDescent="0.25">
      <c r="A32" s="42">
        <v>10</v>
      </c>
      <c r="B32" s="43" t="s">
        <v>69</v>
      </c>
      <c r="C32" s="10" t="s">
        <v>70</v>
      </c>
      <c r="D32" s="54" t="s">
        <v>43</v>
      </c>
      <c r="E32" s="35"/>
      <c r="F32" s="48">
        <v>29</v>
      </c>
      <c r="G32" s="181" t="s">
        <v>71</v>
      </c>
      <c r="H32" s="181"/>
      <c r="I32" s="179" t="s">
        <v>72</v>
      </c>
      <c r="J32" s="179"/>
      <c r="K32" s="45" t="s">
        <v>43</v>
      </c>
      <c r="L32" s="21"/>
      <c r="M32" s="6"/>
    </row>
    <row r="33" spans="1:16" ht="15.75" x14ac:dyDescent="0.25">
      <c r="A33" s="42">
        <v>11</v>
      </c>
      <c r="B33" s="43" t="s">
        <v>73</v>
      </c>
      <c r="C33" s="46" t="str">
        <f>G6</f>
        <v>529900SEOICVR2VM6Y05</v>
      </c>
      <c r="D33" s="54" t="s">
        <v>43</v>
      </c>
      <c r="E33" s="35"/>
      <c r="F33" s="48">
        <v>30</v>
      </c>
      <c r="G33" s="181" t="s">
        <v>74</v>
      </c>
      <c r="H33" s="181"/>
      <c r="I33" s="185">
        <f>C86</f>
        <v>10000000</v>
      </c>
      <c r="J33" s="179"/>
      <c r="K33" s="45" t="s">
        <v>43</v>
      </c>
      <c r="L33" s="21"/>
      <c r="M33" s="6">
        <v>2.83</v>
      </c>
    </row>
    <row r="34" spans="1:16" ht="15.75" x14ac:dyDescent="0.25">
      <c r="A34" s="42">
        <v>12</v>
      </c>
      <c r="B34" s="43" t="s">
        <v>75</v>
      </c>
      <c r="C34" s="46" t="s">
        <v>76</v>
      </c>
      <c r="D34" s="54" t="s">
        <v>43</v>
      </c>
      <c r="E34" s="35"/>
      <c r="F34" s="48">
        <v>31</v>
      </c>
      <c r="G34" s="181" t="s">
        <v>77</v>
      </c>
      <c r="H34" s="181"/>
      <c r="I34" s="181" t="str">
        <f>C78</f>
        <v>EUR</v>
      </c>
      <c r="J34" s="181"/>
      <c r="K34" s="45" t="s">
        <v>58</v>
      </c>
      <c r="L34" s="21"/>
      <c r="M34" s="6">
        <v>2.85</v>
      </c>
    </row>
    <row r="35" spans="1:16" ht="15.75" x14ac:dyDescent="0.25">
      <c r="A35" s="42">
        <v>13</v>
      </c>
      <c r="B35" s="43" t="s">
        <v>78</v>
      </c>
      <c r="C35" s="55"/>
      <c r="D35" s="56" t="s">
        <v>62</v>
      </c>
      <c r="E35" s="57"/>
      <c r="F35" s="58">
        <v>33</v>
      </c>
      <c r="G35" s="186" t="s">
        <v>79</v>
      </c>
      <c r="H35" s="186"/>
      <c r="I35" s="187">
        <f>G15</f>
        <v>100.741</v>
      </c>
      <c r="J35" s="187"/>
      <c r="K35" s="59" t="s">
        <v>58</v>
      </c>
      <c r="L35" s="60" t="s">
        <v>80</v>
      </c>
      <c r="M35" s="56">
        <v>2.87</v>
      </c>
    </row>
    <row r="36" spans="1:16" ht="15.75" x14ac:dyDescent="0.25">
      <c r="A36" s="42">
        <v>14</v>
      </c>
      <c r="B36" s="43" t="s">
        <v>81</v>
      </c>
      <c r="C36" s="53"/>
      <c r="D36" s="61" t="s">
        <v>62</v>
      </c>
      <c r="E36" s="62"/>
      <c r="F36" s="63">
        <v>35</v>
      </c>
      <c r="G36" s="186" t="s">
        <v>82</v>
      </c>
      <c r="H36" s="186"/>
      <c r="I36" s="188">
        <f>C76</f>
        <v>10162756.897260273</v>
      </c>
      <c r="J36" s="189"/>
      <c r="K36" s="64" t="s">
        <v>58</v>
      </c>
      <c r="L36" s="60" t="s">
        <v>80</v>
      </c>
      <c r="M36" s="56">
        <v>2.37</v>
      </c>
    </row>
    <row r="37" spans="1:16" ht="15.75" x14ac:dyDescent="0.25">
      <c r="A37" s="42">
        <v>15</v>
      </c>
      <c r="B37" s="43" t="s">
        <v>83</v>
      </c>
      <c r="C37" s="53"/>
      <c r="D37" s="65" t="s">
        <v>62</v>
      </c>
      <c r="E37" s="66"/>
      <c r="F37" s="63">
        <v>36</v>
      </c>
      <c r="G37" s="186" t="s">
        <v>84</v>
      </c>
      <c r="H37" s="186"/>
      <c r="I37" s="189" t="s">
        <v>85</v>
      </c>
      <c r="J37" s="189"/>
      <c r="K37" s="67" t="s">
        <v>43</v>
      </c>
      <c r="L37" s="60" t="s">
        <v>80</v>
      </c>
      <c r="M37" s="56"/>
    </row>
    <row r="38" spans="1:16" ht="15.75" x14ac:dyDescent="0.25">
      <c r="A38" s="42">
        <v>16</v>
      </c>
      <c r="B38" s="43" t="s">
        <v>86</v>
      </c>
      <c r="C38" s="53"/>
      <c r="D38" s="65" t="s">
        <v>58</v>
      </c>
      <c r="E38" s="66"/>
      <c r="F38" s="58">
        <v>41</v>
      </c>
      <c r="G38" s="190" t="s">
        <v>87</v>
      </c>
      <c r="H38" s="191"/>
      <c r="I38" s="189" t="str">
        <f>G12</f>
        <v>DE0001102317</v>
      </c>
      <c r="J38" s="189"/>
      <c r="K38" s="67" t="s">
        <v>58</v>
      </c>
      <c r="L38" s="60" t="s">
        <v>80</v>
      </c>
      <c r="M38" s="56">
        <v>2.78</v>
      </c>
    </row>
    <row r="39" spans="1:16" ht="15.75" x14ac:dyDescent="0.25">
      <c r="A39" s="42">
        <v>17</v>
      </c>
      <c r="B39" s="43" t="s">
        <v>88</v>
      </c>
      <c r="C39" s="46" t="str">
        <f>C25</f>
        <v>7LTWFZYICNSX8D621K86</v>
      </c>
      <c r="D39" s="56" t="s">
        <v>62</v>
      </c>
      <c r="E39" s="57"/>
      <c r="F39" s="68">
        <v>57</v>
      </c>
      <c r="G39" s="189" t="s">
        <v>89</v>
      </c>
      <c r="H39" s="189"/>
      <c r="I39" s="194" t="s">
        <v>90</v>
      </c>
      <c r="J39" s="194"/>
      <c r="K39" s="67" t="s">
        <v>58</v>
      </c>
      <c r="L39" s="69"/>
      <c r="M39" s="56"/>
    </row>
    <row r="40" spans="1:16" ht="15.75" x14ac:dyDescent="0.25">
      <c r="A40" s="42">
        <v>18</v>
      </c>
      <c r="B40" s="43" t="s">
        <v>91</v>
      </c>
      <c r="C40" s="70"/>
      <c r="D40" s="56" t="s">
        <v>62</v>
      </c>
      <c r="E40" s="57"/>
      <c r="F40" s="68">
        <v>58</v>
      </c>
      <c r="G40" s="71" t="s">
        <v>92</v>
      </c>
      <c r="H40" s="71"/>
      <c r="I40" s="194" t="s">
        <v>93</v>
      </c>
      <c r="J40" s="194"/>
      <c r="K40" s="67" t="s">
        <v>58</v>
      </c>
      <c r="L40" s="69"/>
      <c r="M40" s="56"/>
    </row>
    <row r="41" spans="1:16" ht="15.75" x14ac:dyDescent="0.25">
      <c r="A41" s="39" t="s">
        <v>94</v>
      </c>
      <c r="B41" s="72"/>
      <c r="C41" s="21"/>
      <c r="D41" s="73"/>
      <c r="E41" s="57"/>
      <c r="F41" s="68">
        <v>59</v>
      </c>
      <c r="G41" s="189" t="s">
        <v>95</v>
      </c>
      <c r="H41" s="189"/>
      <c r="I41" s="194" t="s">
        <v>90</v>
      </c>
      <c r="J41" s="194"/>
      <c r="K41" s="67" t="s">
        <v>43</v>
      </c>
      <c r="L41" s="69"/>
      <c r="M41" s="56"/>
    </row>
    <row r="42" spans="1:16" ht="15.75" x14ac:dyDescent="0.25">
      <c r="A42" s="42">
        <v>1</v>
      </c>
      <c r="B42" s="43" t="s">
        <v>96</v>
      </c>
      <c r="C42" s="10" t="s">
        <v>97</v>
      </c>
      <c r="D42" s="56" t="s">
        <v>43</v>
      </c>
      <c r="E42" s="57"/>
      <c r="F42" s="68">
        <v>60</v>
      </c>
      <c r="G42" s="189" t="s">
        <v>98</v>
      </c>
      <c r="H42" s="189"/>
      <c r="I42" s="194" t="s">
        <v>93</v>
      </c>
      <c r="J42" s="194"/>
      <c r="K42" s="67" t="s">
        <v>58</v>
      </c>
      <c r="L42" s="69"/>
      <c r="M42" s="56"/>
    </row>
    <row r="43" spans="1:16" ht="15.75" x14ac:dyDescent="0.25">
      <c r="A43" s="42">
        <v>2</v>
      </c>
      <c r="B43" s="43" t="s">
        <v>99</v>
      </c>
      <c r="C43" s="74"/>
      <c r="D43" s="56" t="s">
        <v>58</v>
      </c>
      <c r="E43" s="57"/>
      <c r="F43" s="63">
        <v>62</v>
      </c>
      <c r="G43" s="190" t="s">
        <v>100</v>
      </c>
      <c r="H43" s="191"/>
      <c r="I43" s="192" t="s">
        <v>101</v>
      </c>
      <c r="J43" s="193"/>
      <c r="K43" s="67" t="s">
        <v>62</v>
      </c>
      <c r="L43" s="60" t="s">
        <v>80</v>
      </c>
      <c r="M43" s="56"/>
    </row>
    <row r="44" spans="1:16" ht="15.75" x14ac:dyDescent="0.25">
      <c r="A44" s="42">
        <v>3</v>
      </c>
      <c r="B44" s="43" t="s">
        <v>102</v>
      </c>
      <c r="C44" s="75" t="s">
        <v>103</v>
      </c>
      <c r="D44" s="76" t="s">
        <v>43</v>
      </c>
      <c r="E44" s="77"/>
      <c r="F44" s="63">
        <v>65</v>
      </c>
      <c r="G44" s="186" t="s">
        <v>104</v>
      </c>
      <c r="H44" s="186"/>
      <c r="I44" s="194" t="b">
        <v>1</v>
      </c>
      <c r="J44" s="194"/>
      <c r="K44" s="56" t="s">
        <v>43</v>
      </c>
      <c r="L44" s="69"/>
      <c r="M44" s="56"/>
    </row>
    <row r="45" spans="1:16" ht="15.75" x14ac:dyDescent="0.25">
      <c r="A45" s="42">
        <v>4</v>
      </c>
      <c r="B45" s="43" t="s">
        <v>105</v>
      </c>
      <c r="C45" s="10" t="s">
        <v>106</v>
      </c>
      <c r="D45" s="56" t="s">
        <v>43</v>
      </c>
      <c r="E45" s="57"/>
      <c r="F45" s="78">
        <f>COUNT(F23:F44)</f>
        <v>22</v>
      </c>
      <c r="G45" s="79"/>
      <c r="H45" s="34"/>
      <c r="I45" s="69"/>
      <c r="J45" s="69"/>
      <c r="K45" s="57"/>
      <c r="L45" s="69"/>
      <c r="M45" s="78"/>
    </row>
    <row r="46" spans="1:16" ht="15.75" x14ac:dyDescent="0.25">
      <c r="A46" s="42">
        <v>5</v>
      </c>
      <c r="B46" s="43" t="s">
        <v>107</v>
      </c>
      <c r="C46" s="10" t="b">
        <v>0</v>
      </c>
      <c r="D46" s="56" t="s">
        <v>43</v>
      </c>
      <c r="E46" s="57"/>
      <c r="F46" s="78"/>
      <c r="G46" s="34"/>
      <c r="H46" s="80"/>
      <c r="I46" s="80"/>
      <c r="J46" s="80"/>
      <c r="K46" s="80"/>
      <c r="L46" s="80"/>
      <c r="M46" s="80"/>
      <c r="N46" s="81"/>
      <c r="O46" s="81"/>
    </row>
    <row r="47" spans="1:16" ht="15.75" customHeight="1" x14ac:dyDescent="0.25">
      <c r="A47" s="42">
        <v>6</v>
      </c>
      <c r="B47" s="43" t="s">
        <v>108</v>
      </c>
      <c r="C47" s="74"/>
      <c r="D47" s="56" t="s">
        <v>58</v>
      </c>
      <c r="E47" s="57"/>
      <c r="F47" s="82">
        <v>33</v>
      </c>
      <c r="G47" s="203" t="s">
        <v>109</v>
      </c>
      <c r="H47" s="203"/>
      <c r="I47" s="203"/>
      <c r="J47" s="203"/>
      <c r="K47" s="203"/>
      <c r="L47" s="80"/>
      <c r="M47" s="80"/>
      <c r="N47" s="80"/>
      <c r="O47" s="80"/>
      <c r="P47" s="80"/>
    </row>
    <row r="48" spans="1:16" ht="15.75" customHeight="1" x14ac:dyDescent="0.25">
      <c r="A48" s="42">
        <v>7</v>
      </c>
      <c r="B48" s="43" t="s">
        <v>110</v>
      </c>
      <c r="C48" s="74"/>
      <c r="D48" s="56" t="s">
        <v>58</v>
      </c>
      <c r="E48" s="57"/>
      <c r="F48" s="82">
        <v>35</v>
      </c>
      <c r="G48" s="203" t="s">
        <v>111</v>
      </c>
      <c r="H48" s="203"/>
      <c r="I48" s="203"/>
      <c r="J48" s="203"/>
      <c r="K48" s="203"/>
      <c r="L48" s="80"/>
      <c r="M48" s="80"/>
      <c r="N48" s="33"/>
      <c r="O48" s="33"/>
      <c r="P48" s="33"/>
    </row>
    <row r="49" spans="1:16" ht="15.75" customHeight="1" x14ac:dyDescent="0.25">
      <c r="A49" s="42">
        <v>8</v>
      </c>
      <c r="B49" s="43" t="s">
        <v>112</v>
      </c>
      <c r="C49" s="9" t="s">
        <v>113</v>
      </c>
      <c r="D49" s="67" t="s">
        <v>43</v>
      </c>
      <c r="E49" s="83"/>
      <c r="F49" s="204">
        <v>36</v>
      </c>
      <c r="G49" s="202" t="s">
        <v>114</v>
      </c>
      <c r="H49" s="202"/>
      <c r="I49" s="202"/>
      <c r="J49" s="202"/>
      <c r="K49" s="202"/>
      <c r="L49" s="84"/>
      <c r="M49" s="84"/>
      <c r="P49" s="33"/>
    </row>
    <row r="50" spans="1:16" ht="15.75" customHeight="1" x14ac:dyDescent="0.25">
      <c r="A50" s="42">
        <v>9</v>
      </c>
      <c r="B50" s="43" t="s">
        <v>115</v>
      </c>
      <c r="C50" s="10" t="s">
        <v>116</v>
      </c>
      <c r="D50" s="56" t="s">
        <v>43</v>
      </c>
      <c r="E50" s="57"/>
      <c r="F50" s="204"/>
      <c r="G50" s="202"/>
      <c r="H50" s="202"/>
      <c r="I50" s="202"/>
      <c r="J50" s="202"/>
      <c r="K50" s="202"/>
      <c r="L50" s="84"/>
      <c r="M50" s="84"/>
    </row>
    <row r="51" spans="1:16" ht="15.75" customHeight="1" x14ac:dyDescent="0.25">
      <c r="A51" s="42">
        <v>10</v>
      </c>
      <c r="B51" s="43" t="s">
        <v>117</v>
      </c>
      <c r="C51" s="74"/>
      <c r="D51" s="56" t="s">
        <v>58</v>
      </c>
      <c r="E51" s="57"/>
      <c r="F51" s="195">
        <v>41</v>
      </c>
      <c r="G51" s="196" t="s">
        <v>118</v>
      </c>
      <c r="H51" s="197"/>
      <c r="I51" s="197"/>
      <c r="J51" s="197"/>
      <c r="K51" s="198"/>
      <c r="L51" s="80"/>
      <c r="M51" s="80"/>
    </row>
    <row r="52" spans="1:16" ht="15.75" customHeight="1" x14ac:dyDescent="0.25">
      <c r="A52" s="42">
        <v>11</v>
      </c>
      <c r="B52" s="43" t="s">
        <v>119</v>
      </c>
      <c r="C52" s="10">
        <v>2011</v>
      </c>
      <c r="D52" s="56" t="s">
        <v>58</v>
      </c>
      <c r="E52" s="57"/>
      <c r="F52" s="195"/>
      <c r="G52" s="199"/>
      <c r="H52" s="200"/>
      <c r="I52" s="200"/>
      <c r="J52" s="200"/>
      <c r="K52" s="201"/>
      <c r="L52" s="34"/>
      <c r="M52" s="34"/>
    </row>
    <row r="53" spans="1:16" ht="15.75" customHeight="1" x14ac:dyDescent="0.25">
      <c r="A53" s="42">
        <v>12</v>
      </c>
      <c r="B53" s="43" t="s">
        <v>120</v>
      </c>
      <c r="C53" s="85" t="s">
        <v>121</v>
      </c>
      <c r="D53" s="86" t="s">
        <v>43</v>
      </c>
      <c r="E53" s="87"/>
      <c r="F53" s="195">
        <v>62</v>
      </c>
      <c r="G53" s="202" t="s">
        <v>122</v>
      </c>
      <c r="H53" s="202"/>
      <c r="I53" s="202"/>
      <c r="J53" s="202"/>
      <c r="K53" s="202"/>
      <c r="L53" s="34"/>
      <c r="M53" s="34"/>
    </row>
    <row r="54" spans="1:16" ht="15.75" customHeight="1" x14ac:dyDescent="0.25">
      <c r="A54" s="42">
        <v>13</v>
      </c>
      <c r="B54" s="43" t="s">
        <v>123</v>
      </c>
      <c r="C54" s="88" t="s">
        <v>124</v>
      </c>
      <c r="D54" s="89" t="s">
        <v>43</v>
      </c>
      <c r="E54" s="90"/>
      <c r="F54" s="195"/>
      <c r="G54" s="202"/>
      <c r="H54" s="202"/>
      <c r="I54" s="202"/>
      <c r="J54" s="202"/>
      <c r="K54" s="202"/>
      <c r="L54" s="34"/>
      <c r="M54" s="34"/>
    </row>
    <row r="55" spans="1:16" ht="15.75" customHeight="1" x14ac:dyDescent="0.25">
      <c r="A55" s="42">
        <v>14</v>
      </c>
      <c r="B55" s="43" t="s">
        <v>125</v>
      </c>
      <c r="C55" s="88" t="s">
        <v>126</v>
      </c>
      <c r="D55" s="89" t="s">
        <v>58</v>
      </c>
      <c r="E55" s="90"/>
      <c r="F55" s="78"/>
      <c r="G55" s="80"/>
      <c r="H55" s="34"/>
      <c r="I55" s="34"/>
      <c r="J55" s="34"/>
      <c r="K55" s="91"/>
      <c r="L55" s="34"/>
      <c r="M55" s="34"/>
    </row>
    <row r="56" spans="1:16" ht="15.75" customHeight="1" x14ac:dyDescent="0.25">
      <c r="A56" s="42">
        <v>15</v>
      </c>
      <c r="B56" s="43" t="s">
        <v>127</v>
      </c>
      <c r="C56" s="92" t="s">
        <v>128</v>
      </c>
      <c r="D56" s="93"/>
      <c r="E56" s="57"/>
      <c r="F56" s="78"/>
      <c r="G56" s="80"/>
      <c r="H56" s="34"/>
      <c r="I56" s="34"/>
      <c r="J56" s="34"/>
      <c r="K56" s="91"/>
      <c r="L56" s="34"/>
      <c r="M56" s="34"/>
    </row>
    <row r="57" spans="1:16" ht="15.75" customHeight="1" x14ac:dyDescent="0.25">
      <c r="A57" s="42">
        <v>16</v>
      </c>
      <c r="B57" s="43" t="s">
        <v>129</v>
      </c>
      <c r="C57" s="9">
        <v>5</v>
      </c>
      <c r="D57" s="56" t="s">
        <v>58</v>
      </c>
      <c r="E57" s="57"/>
      <c r="F57" s="78"/>
      <c r="G57" s="81"/>
    </row>
    <row r="58" spans="1:16" ht="15.75" x14ac:dyDescent="0.25">
      <c r="A58" s="42">
        <v>17</v>
      </c>
      <c r="B58" s="43" t="s">
        <v>130</v>
      </c>
      <c r="C58" s="94" t="s">
        <v>124</v>
      </c>
      <c r="D58" s="95" t="s">
        <v>58</v>
      </c>
      <c r="E58" s="96"/>
      <c r="F58" s="78"/>
      <c r="G58" s="81"/>
    </row>
    <row r="59" spans="1:16" ht="15.75" x14ac:dyDescent="0.25">
      <c r="A59" s="42">
        <v>18</v>
      </c>
      <c r="B59" s="43" t="s">
        <v>131</v>
      </c>
      <c r="C59" s="10" t="s">
        <v>132</v>
      </c>
      <c r="D59" s="56" t="s">
        <v>43</v>
      </c>
      <c r="E59" s="57"/>
      <c r="F59" s="78"/>
    </row>
    <row r="60" spans="1:16" ht="15.75" x14ac:dyDescent="0.25">
      <c r="A60" s="42">
        <v>19</v>
      </c>
      <c r="B60" s="43" t="s">
        <v>133</v>
      </c>
      <c r="C60" s="10" t="b">
        <v>0</v>
      </c>
      <c r="D60" s="56" t="s">
        <v>43</v>
      </c>
      <c r="E60" s="57"/>
      <c r="F60" s="97"/>
    </row>
    <row r="61" spans="1:16" ht="15.75" x14ac:dyDescent="0.25">
      <c r="A61" s="42">
        <v>20</v>
      </c>
      <c r="B61" s="43" t="s">
        <v>134</v>
      </c>
      <c r="C61" s="10" t="s">
        <v>135</v>
      </c>
      <c r="D61" s="56" t="s">
        <v>43</v>
      </c>
      <c r="E61" s="57"/>
      <c r="F61" s="78"/>
    </row>
    <row r="62" spans="1:16" ht="15.75" x14ac:dyDescent="0.25">
      <c r="A62" s="42">
        <v>21</v>
      </c>
      <c r="B62" s="43" t="s">
        <v>136</v>
      </c>
      <c r="C62" s="10" t="b">
        <v>0</v>
      </c>
      <c r="D62" s="56" t="s">
        <v>43</v>
      </c>
      <c r="E62" s="57"/>
      <c r="F62" s="78"/>
    </row>
    <row r="63" spans="1:16" ht="15.75" x14ac:dyDescent="0.25">
      <c r="A63" s="42">
        <v>22</v>
      </c>
      <c r="B63" s="43" t="s">
        <v>137</v>
      </c>
      <c r="C63" s="74"/>
      <c r="D63" s="56" t="s">
        <v>43</v>
      </c>
      <c r="E63" s="57"/>
      <c r="F63" s="78"/>
    </row>
    <row r="64" spans="1:16" ht="15.75" x14ac:dyDescent="0.25">
      <c r="A64" s="42">
        <v>23</v>
      </c>
      <c r="B64" s="43" t="s">
        <v>138</v>
      </c>
      <c r="C64" s="98">
        <f>C18</f>
        <v>-6.1000000000000004E-3</v>
      </c>
      <c r="D64" s="99" t="s">
        <v>58</v>
      </c>
      <c r="E64" s="100"/>
      <c r="F64" s="101"/>
      <c r="G64" s="34"/>
    </row>
    <row r="65" spans="1:10" ht="15.75" x14ac:dyDescent="0.25">
      <c r="A65" s="42">
        <v>24</v>
      </c>
      <c r="B65" s="43" t="s">
        <v>139</v>
      </c>
      <c r="C65" s="10" t="s">
        <v>140</v>
      </c>
      <c r="D65" s="56" t="s">
        <v>58</v>
      </c>
      <c r="E65" s="57"/>
      <c r="F65" s="78"/>
    </row>
    <row r="66" spans="1:10" ht="15.75" x14ac:dyDescent="0.25">
      <c r="A66" s="42">
        <v>25</v>
      </c>
      <c r="B66" s="43" t="s">
        <v>141</v>
      </c>
      <c r="C66" s="74"/>
      <c r="D66" s="56" t="s">
        <v>58</v>
      </c>
      <c r="E66" s="57"/>
      <c r="F66" s="78"/>
    </row>
    <row r="67" spans="1:10" ht="15.75" x14ac:dyDescent="0.25">
      <c r="A67" s="42">
        <v>26</v>
      </c>
      <c r="B67" s="43" t="s">
        <v>142</v>
      </c>
      <c r="C67" s="74"/>
      <c r="D67" s="56" t="s">
        <v>58</v>
      </c>
      <c r="E67" s="57"/>
      <c r="F67" s="78"/>
    </row>
    <row r="68" spans="1:10" ht="15.75" x14ac:dyDescent="0.25">
      <c r="A68" s="42">
        <v>27</v>
      </c>
      <c r="B68" s="43" t="s">
        <v>143</v>
      </c>
      <c r="C68" s="74"/>
      <c r="D68" s="56" t="s">
        <v>58</v>
      </c>
      <c r="E68" s="57"/>
      <c r="F68" s="78"/>
      <c r="G68" s="81"/>
    </row>
    <row r="69" spans="1:10" ht="15.75" x14ac:dyDescent="0.25">
      <c r="A69" s="42">
        <v>28</v>
      </c>
      <c r="B69" s="43" t="s">
        <v>144</v>
      </c>
      <c r="C69" s="74"/>
      <c r="D69" s="56" t="s">
        <v>58</v>
      </c>
      <c r="E69" s="57"/>
      <c r="F69" s="78"/>
    </row>
    <row r="70" spans="1:10" ht="15.75" x14ac:dyDescent="0.25">
      <c r="A70" s="42">
        <v>29</v>
      </c>
      <c r="B70" s="43" t="s">
        <v>145</v>
      </c>
      <c r="C70" s="74"/>
      <c r="D70" s="56" t="s">
        <v>58</v>
      </c>
      <c r="E70" s="57"/>
      <c r="F70" s="78"/>
    </row>
    <row r="71" spans="1:10" ht="15.75" x14ac:dyDescent="0.25">
      <c r="A71" s="42">
        <v>30</v>
      </c>
      <c r="B71" s="43" t="s">
        <v>146</v>
      </c>
      <c r="C71" s="74"/>
      <c r="D71" s="56" t="s">
        <v>58</v>
      </c>
      <c r="E71" s="57"/>
      <c r="F71" s="78"/>
    </row>
    <row r="72" spans="1:10" ht="15.75" x14ac:dyDescent="0.25">
      <c r="A72" s="42">
        <v>31</v>
      </c>
      <c r="B72" s="43" t="s">
        <v>147</v>
      </c>
      <c r="C72" s="74"/>
      <c r="D72" s="56" t="s">
        <v>58</v>
      </c>
      <c r="E72" s="57"/>
      <c r="F72" s="78"/>
    </row>
    <row r="73" spans="1:10" ht="15.75" x14ac:dyDescent="0.25">
      <c r="A73" s="42">
        <v>32</v>
      </c>
      <c r="B73" s="43" t="s">
        <v>148</v>
      </c>
      <c r="C73" s="74"/>
      <c r="D73" s="56" t="s">
        <v>58</v>
      </c>
      <c r="E73" s="57"/>
      <c r="F73" s="78"/>
    </row>
    <row r="74" spans="1:10" ht="15.75" x14ac:dyDescent="0.25">
      <c r="A74" s="42">
        <v>35</v>
      </c>
      <c r="B74" s="43" t="s">
        <v>149</v>
      </c>
      <c r="C74" s="74"/>
      <c r="D74" s="56" t="s">
        <v>62</v>
      </c>
      <c r="E74" s="57"/>
      <c r="F74" s="78"/>
      <c r="H74" s="34"/>
    </row>
    <row r="75" spans="1:10" ht="15.75" x14ac:dyDescent="0.25">
      <c r="A75" s="42">
        <v>36</v>
      </c>
      <c r="B75" s="43" t="s">
        <v>150</v>
      </c>
      <c r="C75" s="74"/>
      <c r="D75" s="56" t="s">
        <v>58</v>
      </c>
      <c r="E75" s="57"/>
      <c r="F75" s="102"/>
    </row>
    <row r="76" spans="1:10" ht="15.75" x14ac:dyDescent="0.25">
      <c r="A76" s="42">
        <v>37</v>
      </c>
      <c r="B76" s="43" t="s">
        <v>151</v>
      </c>
      <c r="C76" s="24">
        <f>C16</f>
        <v>10162756.897260273</v>
      </c>
      <c r="D76" s="65" t="s">
        <v>43</v>
      </c>
      <c r="E76" s="66"/>
      <c r="F76" s="103"/>
      <c r="I76" s="34"/>
    </row>
    <row r="77" spans="1:10" ht="15.75" x14ac:dyDescent="0.25">
      <c r="A77" s="42">
        <v>38</v>
      </c>
      <c r="B77" s="43" t="s">
        <v>152</v>
      </c>
      <c r="C77" s="24">
        <f>C19</f>
        <v>10161551.481372736</v>
      </c>
      <c r="D77" s="65" t="s">
        <v>58</v>
      </c>
      <c r="E77" s="66"/>
      <c r="F77" s="103"/>
    </row>
    <row r="78" spans="1:10" ht="15.75" x14ac:dyDescent="0.25">
      <c r="A78" s="42">
        <v>39</v>
      </c>
      <c r="B78" s="43" t="s">
        <v>153</v>
      </c>
      <c r="C78" s="10" t="str">
        <f>C17</f>
        <v>EUR</v>
      </c>
      <c r="D78" s="56" t="s">
        <v>43</v>
      </c>
      <c r="E78" s="57"/>
    </row>
    <row r="79" spans="1:10" ht="15.75" x14ac:dyDescent="0.25">
      <c r="A79" s="42">
        <v>73</v>
      </c>
      <c r="B79" s="43" t="s">
        <v>154</v>
      </c>
      <c r="C79" s="10" t="b">
        <v>0</v>
      </c>
      <c r="D79" s="56" t="s">
        <v>43</v>
      </c>
      <c r="E79" s="57"/>
    </row>
    <row r="80" spans="1:10" ht="15.75" x14ac:dyDescent="0.25">
      <c r="A80" s="42">
        <v>74</v>
      </c>
      <c r="B80" s="43" t="s">
        <v>155</v>
      </c>
      <c r="C80" s="104"/>
      <c r="D80" s="89" t="s">
        <v>58</v>
      </c>
      <c r="E80" s="90"/>
      <c r="J80" s="34"/>
    </row>
    <row r="81" spans="1:13" ht="15.75" x14ac:dyDescent="0.25">
      <c r="A81" s="42">
        <v>75</v>
      </c>
      <c r="B81" s="43" t="s">
        <v>156</v>
      </c>
      <c r="C81" s="10" t="s">
        <v>157</v>
      </c>
      <c r="D81" s="56" t="s">
        <v>58</v>
      </c>
      <c r="E81" s="57"/>
    </row>
    <row r="82" spans="1:13" ht="15.75" x14ac:dyDescent="0.25">
      <c r="A82" s="42">
        <v>76</v>
      </c>
      <c r="B82" s="105" t="s">
        <v>158</v>
      </c>
      <c r="C82" s="74"/>
      <c r="D82" s="56" t="s">
        <v>58</v>
      </c>
      <c r="E82" s="57"/>
      <c r="K82" s="91"/>
    </row>
    <row r="83" spans="1:13" ht="15.75" x14ac:dyDescent="0.25">
      <c r="A83" s="42">
        <v>77</v>
      </c>
      <c r="B83" s="105" t="s">
        <v>159</v>
      </c>
      <c r="C83" s="74"/>
      <c r="D83" s="56" t="s">
        <v>58</v>
      </c>
      <c r="E83" s="57"/>
    </row>
    <row r="84" spans="1:13" ht="15.75" x14ac:dyDescent="0.25">
      <c r="A84" s="42">
        <v>78</v>
      </c>
      <c r="B84" s="105" t="s">
        <v>160</v>
      </c>
      <c r="C84" s="10" t="str">
        <f>G12</f>
        <v>DE0001102317</v>
      </c>
      <c r="D84" s="56" t="s">
        <v>58</v>
      </c>
      <c r="E84" s="57"/>
    </row>
    <row r="85" spans="1:13" ht="15.75" x14ac:dyDescent="0.25">
      <c r="A85" s="42">
        <v>79</v>
      </c>
      <c r="B85" s="105" t="s">
        <v>161</v>
      </c>
      <c r="C85" s="10" t="s">
        <v>162</v>
      </c>
      <c r="D85" s="56" t="s">
        <v>58</v>
      </c>
      <c r="E85" s="57"/>
    </row>
    <row r="86" spans="1:13" ht="15.75" x14ac:dyDescent="0.25">
      <c r="A86" s="42">
        <v>83</v>
      </c>
      <c r="B86" s="105" t="s">
        <v>163</v>
      </c>
      <c r="C86" s="24">
        <f>C14</f>
        <v>10000000</v>
      </c>
      <c r="D86" s="65" t="s">
        <v>58</v>
      </c>
      <c r="E86" s="66"/>
      <c r="M86" s="34"/>
    </row>
    <row r="87" spans="1:13" ht="15.75" x14ac:dyDescent="0.25">
      <c r="A87" s="42">
        <v>85</v>
      </c>
      <c r="B87" s="43" t="s">
        <v>164</v>
      </c>
      <c r="C87" s="10" t="s">
        <v>32</v>
      </c>
      <c r="D87" s="56" t="s">
        <v>62</v>
      </c>
      <c r="E87" s="57"/>
      <c r="L87" s="34"/>
    </row>
    <row r="88" spans="1:13" ht="15.75" x14ac:dyDescent="0.25">
      <c r="A88" s="42">
        <v>86</v>
      </c>
      <c r="B88" s="43" t="s">
        <v>165</v>
      </c>
      <c r="C88" s="10" t="s">
        <v>32</v>
      </c>
      <c r="D88" s="56" t="s">
        <v>58</v>
      </c>
      <c r="E88" s="57"/>
    </row>
    <row r="89" spans="1:13" ht="15.75" x14ac:dyDescent="0.25">
      <c r="A89" s="42">
        <v>87</v>
      </c>
      <c r="B89" s="43" t="s">
        <v>166</v>
      </c>
      <c r="C89" s="106">
        <f>(C15/C14)*100</f>
        <v>102.13826027397259</v>
      </c>
      <c r="D89" s="107" t="s">
        <v>58</v>
      </c>
      <c r="E89" s="108"/>
    </row>
    <row r="90" spans="1:13" ht="15.75" x14ac:dyDescent="0.25">
      <c r="A90" s="42">
        <v>88</v>
      </c>
      <c r="B90" s="43" t="s">
        <v>167</v>
      </c>
      <c r="C90" s="24">
        <f>C15</f>
        <v>10213826.02739726</v>
      </c>
      <c r="D90" s="65" t="s">
        <v>58</v>
      </c>
      <c r="E90" s="66"/>
    </row>
    <row r="91" spans="1:13" ht="15.75" x14ac:dyDescent="0.25">
      <c r="A91" s="42">
        <v>89</v>
      </c>
      <c r="B91" s="43" t="s">
        <v>168</v>
      </c>
      <c r="C91" s="109">
        <v>0.5</v>
      </c>
      <c r="D91" s="110" t="s">
        <v>58</v>
      </c>
      <c r="E91" s="111"/>
    </row>
    <row r="92" spans="1:13" ht="15.75" x14ac:dyDescent="0.25">
      <c r="A92" s="42">
        <v>90</v>
      </c>
      <c r="B92" s="43" t="s">
        <v>169</v>
      </c>
      <c r="C92" s="10" t="s">
        <v>170</v>
      </c>
      <c r="D92" s="56" t="s">
        <v>62</v>
      </c>
      <c r="E92" s="57"/>
    </row>
    <row r="93" spans="1:13" ht="15.75" x14ac:dyDescent="0.25">
      <c r="A93" s="42">
        <v>91</v>
      </c>
      <c r="B93" s="43" t="s">
        <v>171</v>
      </c>
      <c r="C93" s="112" t="s">
        <v>172</v>
      </c>
      <c r="D93" s="113" t="s">
        <v>43</v>
      </c>
      <c r="E93" s="114"/>
    </row>
    <row r="94" spans="1:13" ht="15.75" x14ac:dyDescent="0.25">
      <c r="A94" s="42">
        <v>92</v>
      </c>
      <c r="B94" s="43" t="s">
        <v>173</v>
      </c>
      <c r="C94" s="10" t="s">
        <v>174</v>
      </c>
      <c r="D94" s="56" t="s">
        <v>58</v>
      </c>
      <c r="E94" s="57"/>
    </row>
    <row r="95" spans="1:13" ht="15.75" x14ac:dyDescent="0.25">
      <c r="A95" s="42">
        <v>93</v>
      </c>
      <c r="B95" s="43" t="s">
        <v>175</v>
      </c>
      <c r="C95" s="8" t="s">
        <v>24</v>
      </c>
      <c r="D95" s="56" t="s">
        <v>58</v>
      </c>
      <c r="E95" s="57"/>
    </row>
    <row r="96" spans="1:13" ht="15.75" x14ac:dyDescent="0.25">
      <c r="A96" s="42">
        <v>94</v>
      </c>
      <c r="B96" s="43" t="s">
        <v>176</v>
      </c>
      <c r="C96" s="10" t="s">
        <v>177</v>
      </c>
      <c r="D96" s="56" t="s">
        <v>58</v>
      </c>
      <c r="E96" s="57"/>
    </row>
    <row r="97" spans="1:5" ht="15.75" x14ac:dyDescent="0.25">
      <c r="A97" s="42">
        <v>95</v>
      </c>
      <c r="B97" s="105" t="s">
        <v>178</v>
      </c>
      <c r="C97" s="10" t="b">
        <v>1</v>
      </c>
      <c r="D97" s="56" t="s">
        <v>58</v>
      </c>
      <c r="E97" s="57"/>
    </row>
    <row r="98" spans="1:5" ht="15.75" x14ac:dyDescent="0.25">
      <c r="A98" s="115">
        <v>96</v>
      </c>
      <c r="B98" s="116" t="s">
        <v>179</v>
      </c>
      <c r="C98" s="74"/>
      <c r="D98" s="56" t="s">
        <v>58</v>
      </c>
      <c r="E98" s="57"/>
    </row>
    <row r="99" spans="1:5" ht="15.75" x14ac:dyDescent="0.25">
      <c r="A99" s="115">
        <v>97</v>
      </c>
      <c r="B99" s="116" t="s">
        <v>180</v>
      </c>
      <c r="C99" s="74"/>
      <c r="D99" s="56" t="s">
        <v>58</v>
      </c>
      <c r="E99" s="57"/>
    </row>
    <row r="100" spans="1:5" ht="15.75" x14ac:dyDescent="0.25">
      <c r="A100" s="115">
        <v>98</v>
      </c>
      <c r="B100" s="116" t="s">
        <v>181</v>
      </c>
      <c r="C100" s="10" t="s">
        <v>45</v>
      </c>
      <c r="D100" s="56" t="s">
        <v>43</v>
      </c>
      <c r="E100" s="57"/>
    </row>
    <row r="101" spans="1:5" ht="15.75" x14ac:dyDescent="0.25">
      <c r="A101" s="115">
        <v>99</v>
      </c>
      <c r="B101" s="116" t="s">
        <v>182</v>
      </c>
      <c r="C101" s="46" t="s">
        <v>183</v>
      </c>
      <c r="D101" s="56" t="s">
        <v>43</v>
      </c>
      <c r="E101" s="57"/>
    </row>
    <row r="102" spans="1:5" ht="15.75" x14ac:dyDescent="0.25">
      <c r="A102" s="4" t="s">
        <v>184</v>
      </c>
      <c r="C102" s="21">
        <v>49</v>
      </c>
      <c r="D102" s="57"/>
      <c r="E102" s="57"/>
    </row>
    <row r="103" spans="1:5" x14ac:dyDescent="0.25">
      <c r="C103" s="117"/>
      <c r="D103" s="118"/>
      <c r="E103" s="118"/>
    </row>
  </sheetData>
  <mergeCells count="59">
    <mergeCell ref="F51:F52"/>
    <mergeCell ref="G51:K52"/>
    <mergeCell ref="F53:F54"/>
    <mergeCell ref="G53:K54"/>
    <mergeCell ref="G44:H44"/>
    <mergeCell ref="I44:J44"/>
    <mergeCell ref="G47:K47"/>
    <mergeCell ref="G48:K48"/>
    <mergeCell ref="F49:F50"/>
    <mergeCell ref="G49:K50"/>
    <mergeCell ref="G43:H43"/>
    <mergeCell ref="I43:J43"/>
    <mergeCell ref="G37:H37"/>
    <mergeCell ref="I37:J37"/>
    <mergeCell ref="G38:H38"/>
    <mergeCell ref="I38:J38"/>
    <mergeCell ref="G39:H39"/>
    <mergeCell ref="I39:J39"/>
    <mergeCell ref="I40:J40"/>
    <mergeCell ref="G41:H41"/>
    <mergeCell ref="I41:J41"/>
    <mergeCell ref="G42:H42"/>
    <mergeCell ref="I42:J42"/>
    <mergeCell ref="G34:H34"/>
    <mergeCell ref="I34:J34"/>
    <mergeCell ref="G35:H35"/>
    <mergeCell ref="I35:J35"/>
    <mergeCell ref="G36:H36"/>
    <mergeCell ref="I36:J36"/>
    <mergeCell ref="G31:H31"/>
    <mergeCell ref="I31:J31"/>
    <mergeCell ref="G32:H32"/>
    <mergeCell ref="I32:J32"/>
    <mergeCell ref="G33:H33"/>
    <mergeCell ref="I33:J33"/>
    <mergeCell ref="G28:H28"/>
    <mergeCell ref="I28:J28"/>
    <mergeCell ref="G29:H29"/>
    <mergeCell ref="I29:J29"/>
    <mergeCell ref="G30:H30"/>
    <mergeCell ref="I30:J30"/>
    <mergeCell ref="G25:H25"/>
    <mergeCell ref="I25:J25"/>
    <mergeCell ref="G26:H26"/>
    <mergeCell ref="I26:J26"/>
    <mergeCell ref="G27:H27"/>
    <mergeCell ref="I27:J27"/>
    <mergeCell ref="E16:F16"/>
    <mergeCell ref="E20:F20"/>
    <mergeCell ref="G23:H23"/>
    <mergeCell ref="I23:J23"/>
    <mergeCell ref="G24:H24"/>
    <mergeCell ref="I24:J24"/>
    <mergeCell ref="E15:F15"/>
    <mergeCell ref="E5:F5"/>
    <mergeCell ref="E6:F6"/>
    <mergeCell ref="A12:A13"/>
    <mergeCell ref="B12:B13"/>
    <mergeCell ref="C12:C13"/>
  </mergeCells>
  <pageMargins left="0.23622047244094491" right="0.23622047244094491" top="0.19685039370078741" bottom="0.15748031496062992" header="0.11811023622047245" footer="0.11811023622047245"/>
  <pageSetup paperSize="8" scale="5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F012F-758B-4A8A-A46A-329B0ECC9C3F}">
  <sheetPr>
    <pageSetUpPr fitToPage="1"/>
  </sheetPr>
  <dimension ref="A1:AA65"/>
  <sheetViews>
    <sheetView topLeftCell="A13" zoomScale="75" zoomScaleNormal="75" workbookViewId="0">
      <selection activeCell="L51" sqref="L51"/>
    </sheetView>
  </sheetViews>
  <sheetFormatPr defaultRowHeight="15" x14ac:dyDescent="0.25"/>
  <cols>
    <col min="1" max="1" width="7.42578125" customWidth="1"/>
    <col min="2" max="2" width="92" customWidth="1"/>
    <col min="3" max="3" width="34.140625" customWidth="1"/>
    <col min="4" max="4" width="9.5703125" bestFit="1" customWidth="1"/>
    <col min="5" max="5" width="4.140625" customWidth="1"/>
    <col min="6" max="6" width="27.140625" customWidth="1"/>
    <col min="7" max="7" width="3.42578125" customWidth="1"/>
    <col min="8" max="8" width="5.42578125" customWidth="1"/>
    <col min="9" max="9" width="19.7109375" customWidth="1"/>
    <col min="10" max="10" width="5.7109375" customWidth="1"/>
    <col min="11" max="11" width="3.5703125" customWidth="1"/>
    <col min="12" max="12" width="30.28515625" bestFit="1" customWidth="1"/>
    <col min="13" max="13" width="4" customWidth="1"/>
    <col min="14" max="14" width="13.28515625" bestFit="1" customWidth="1"/>
    <col min="15" max="15" width="17.5703125" customWidth="1"/>
    <col min="16" max="16" width="13.5703125" customWidth="1"/>
  </cols>
  <sheetData>
    <row r="1" spans="1:16" ht="18" x14ac:dyDescent="0.25">
      <c r="A1" s="1" t="s">
        <v>185</v>
      </c>
      <c r="F1" s="2"/>
      <c r="G1" s="2"/>
      <c r="H1" s="2"/>
      <c r="I1" s="2"/>
      <c r="J1" s="2"/>
      <c r="K1" s="2"/>
    </row>
    <row r="2" spans="1:16" x14ac:dyDescent="0.25">
      <c r="F2" s="2"/>
      <c r="G2" s="2"/>
      <c r="H2" s="2"/>
      <c r="I2" s="2"/>
      <c r="J2" s="2"/>
      <c r="K2" s="2"/>
    </row>
    <row r="3" spans="1:16" ht="15.75" x14ac:dyDescent="0.25">
      <c r="A3" s="3" t="s">
        <v>1</v>
      </c>
      <c r="B3" s="4"/>
      <c r="C3" s="4"/>
      <c r="D3" s="4"/>
      <c r="E3" s="4"/>
      <c r="F3" s="3" t="s">
        <v>2</v>
      </c>
      <c r="G3" s="3"/>
      <c r="H3" s="3"/>
      <c r="I3" s="4"/>
      <c r="J3" s="4"/>
      <c r="K3" s="4"/>
      <c r="L3" s="4"/>
    </row>
    <row r="4" spans="1:16" ht="15.75" x14ac:dyDescent="0.25">
      <c r="A4" s="6">
        <v>1</v>
      </c>
      <c r="B4" s="7" t="s">
        <v>3</v>
      </c>
      <c r="C4" s="119" t="s">
        <v>4</v>
      </c>
      <c r="D4" s="120"/>
      <c r="E4" s="120"/>
      <c r="F4" s="3"/>
      <c r="G4" s="3"/>
      <c r="H4" s="3"/>
      <c r="I4" s="4"/>
      <c r="J4" s="4"/>
      <c r="K4" s="4"/>
      <c r="L4" s="4"/>
    </row>
    <row r="5" spans="1:16" ht="15.75" x14ac:dyDescent="0.25">
      <c r="A5" s="6">
        <v>2</v>
      </c>
      <c r="B5" s="7" t="s">
        <v>5</v>
      </c>
      <c r="C5" s="9" t="s">
        <v>6</v>
      </c>
      <c r="D5" s="69"/>
      <c r="E5" s="69"/>
      <c r="F5" s="7" t="s">
        <v>7</v>
      </c>
      <c r="G5" s="184" t="s">
        <v>8</v>
      </c>
      <c r="H5" s="184"/>
      <c r="I5" s="183"/>
      <c r="J5" s="21"/>
      <c r="K5" s="21"/>
      <c r="L5" s="11"/>
    </row>
    <row r="6" spans="1:16" ht="15.75" x14ac:dyDescent="0.25">
      <c r="A6" s="6">
        <v>3</v>
      </c>
      <c r="B6" s="7" t="s">
        <v>10</v>
      </c>
      <c r="C6" s="10" t="s">
        <v>11</v>
      </c>
      <c r="D6" s="21"/>
      <c r="E6" s="21"/>
      <c r="F6" s="7" t="s">
        <v>7</v>
      </c>
      <c r="G6" s="184" t="s">
        <v>12</v>
      </c>
      <c r="H6" s="184"/>
      <c r="I6" s="183"/>
      <c r="J6" s="21"/>
      <c r="K6" s="21"/>
      <c r="L6" s="11"/>
    </row>
    <row r="7" spans="1:16" ht="15.75" x14ac:dyDescent="0.25">
      <c r="A7" s="6">
        <v>4</v>
      </c>
      <c r="B7" s="7" t="s">
        <v>13</v>
      </c>
      <c r="C7" s="12">
        <v>43941</v>
      </c>
      <c r="D7" s="121"/>
      <c r="E7" s="121"/>
      <c r="F7" s="13"/>
      <c r="G7" s="13"/>
      <c r="H7" s="13"/>
      <c r="I7" s="21"/>
      <c r="J7" s="21"/>
      <c r="K7" s="21"/>
      <c r="L7" s="14"/>
    </row>
    <row r="8" spans="1:16" ht="15.75" x14ac:dyDescent="0.25">
      <c r="A8" s="6">
        <v>5</v>
      </c>
      <c r="B8" s="7" t="s">
        <v>14</v>
      </c>
      <c r="C8" s="15">
        <v>0.45520833333333338</v>
      </c>
      <c r="D8" s="122"/>
      <c r="E8" s="122"/>
      <c r="F8" s="13"/>
      <c r="G8" s="13"/>
      <c r="H8" s="13"/>
      <c r="I8" s="21"/>
      <c r="J8" s="21"/>
      <c r="K8" s="21"/>
      <c r="L8" s="14"/>
    </row>
    <row r="9" spans="1:16" ht="15.75" x14ac:dyDescent="0.25">
      <c r="A9" s="6">
        <v>6</v>
      </c>
      <c r="B9" s="7" t="s">
        <v>15</v>
      </c>
      <c r="C9" s="12" t="s">
        <v>16</v>
      </c>
      <c r="D9" s="121"/>
      <c r="E9" s="121"/>
      <c r="F9" s="13"/>
      <c r="G9" s="13"/>
      <c r="H9" s="13"/>
      <c r="I9" s="21"/>
      <c r="J9" s="21"/>
      <c r="K9" s="21"/>
      <c r="L9" s="14"/>
    </row>
    <row r="10" spans="1:16" ht="15.75" x14ac:dyDescent="0.25">
      <c r="A10" s="6">
        <v>7</v>
      </c>
      <c r="B10" s="7" t="s">
        <v>17</v>
      </c>
      <c r="C10" s="12">
        <v>43942</v>
      </c>
      <c r="D10" s="121"/>
      <c r="E10" s="121"/>
      <c r="F10" s="13"/>
      <c r="G10" s="13"/>
      <c r="H10" s="13"/>
      <c r="I10" s="21"/>
      <c r="J10" s="21"/>
      <c r="K10" s="21"/>
      <c r="L10" s="14"/>
    </row>
    <row r="11" spans="1:16" ht="15.75" x14ac:dyDescent="0.25">
      <c r="A11" s="6">
        <v>8</v>
      </c>
      <c r="B11" s="7" t="s">
        <v>18</v>
      </c>
      <c r="C11" s="12">
        <f>C10+7</f>
        <v>43949</v>
      </c>
      <c r="D11" s="121"/>
      <c r="E11" s="121"/>
      <c r="F11" s="13"/>
      <c r="G11" s="13"/>
      <c r="H11" s="13"/>
      <c r="I11" s="21"/>
      <c r="J11" s="21"/>
      <c r="K11" s="21"/>
      <c r="L11" s="14"/>
    </row>
    <row r="12" spans="1:16" ht="15.75" x14ac:dyDescent="0.25">
      <c r="A12" s="172">
        <v>9</v>
      </c>
      <c r="B12" s="174" t="s">
        <v>19</v>
      </c>
      <c r="C12" s="176" t="s">
        <v>20</v>
      </c>
      <c r="D12" s="123"/>
      <c r="E12" s="123"/>
      <c r="F12" s="7" t="s">
        <v>21</v>
      </c>
      <c r="G12" s="205" t="s">
        <v>22</v>
      </c>
      <c r="H12" s="205"/>
      <c r="I12" s="206"/>
      <c r="J12" s="123"/>
      <c r="K12" s="123"/>
      <c r="L12" s="176" t="s">
        <v>186</v>
      </c>
      <c r="M12" s="123"/>
      <c r="N12" s="7" t="s">
        <v>21</v>
      </c>
      <c r="O12" s="205" t="s">
        <v>22</v>
      </c>
      <c r="P12" s="206"/>
    </row>
    <row r="13" spans="1:16" ht="15.75" x14ac:dyDescent="0.25">
      <c r="A13" s="173"/>
      <c r="B13" s="175"/>
      <c r="C13" s="177"/>
      <c r="D13" s="123"/>
      <c r="E13" s="123"/>
      <c r="F13" s="7" t="s">
        <v>23</v>
      </c>
      <c r="G13" s="184" t="s">
        <v>24</v>
      </c>
      <c r="H13" s="184"/>
      <c r="I13" s="183"/>
      <c r="J13" s="21"/>
      <c r="K13" s="21"/>
      <c r="L13" s="177"/>
      <c r="M13" s="123"/>
      <c r="N13" s="7" t="s">
        <v>23</v>
      </c>
      <c r="O13" s="184" t="s">
        <v>24</v>
      </c>
      <c r="P13" s="183"/>
    </row>
    <row r="14" spans="1:16" ht="15.75" x14ac:dyDescent="0.25">
      <c r="A14" s="6">
        <v>10</v>
      </c>
      <c r="B14" s="7" t="s">
        <v>25</v>
      </c>
      <c r="C14" s="24">
        <v>10000000</v>
      </c>
      <c r="D14" s="32"/>
      <c r="E14" s="32"/>
      <c r="F14" s="25"/>
      <c r="G14" s="25"/>
      <c r="H14" s="25"/>
      <c r="I14" s="21"/>
      <c r="J14" s="21"/>
      <c r="K14" s="21"/>
      <c r="L14" s="24">
        <v>5000000</v>
      </c>
      <c r="M14" s="32"/>
      <c r="N14" s="25"/>
      <c r="O14" s="25"/>
      <c r="P14" s="21"/>
    </row>
    <row r="15" spans="1:16" ht="15.75" x14ac:dyDescent="0.25">
      <c r="A15" s="6">
        <v>11</v>
      </c>
      <c r="B15" s="7" t="s">
        <v>26</v>
      </c>
      <c r="C15" s="24">
        <f>(C14*(G15/100))+(C14*((1.5*340)/(100*365)))</f>
        <v>10213826.02739726</v>
      </c>
      <c r="D15" s="32"/>
      <c r="E15" s="32"/>
      <c r="F15" s="124" t="s">
        <v>27</v>
      </c>
      <c r="G15" s="210">
        <v>100.741</v>
      </c>
      <c r="H15" s="210"/>
      <c r="I15" s="211"/>
      <c r="J15" s="37"/>
      <c r="K15" s="37"/>
      <c r="L15" s="24">
        <f>(L14*(O15/100))+(L14*((0*340)/(100*365)))</f>
        <v>6256000</v>
      </c>
      <c r="M15" s="32"/>
      <c r="N15" s="124" t="s">
        <v>27</v>
      </c>
      <c r="O15" s="210">
        <v>125.12</v>
      </c>
      <c r="P15" s="211"/>
    </row>
    <row r="16" spans="1:16" ht="15.75" x14ac:dyDescent="0.25">
      <c r="A16" s="6">
        <v>12</v>
      </c>
      <c r="B16" s="7" t="s">
        <v>28</v>
      </c>
      <c r="C16" s="24">
        <f>(C15+L15)*(1-0.005)</f>
        <v>16387476.897260273</v>
      </c>
      <c r="D16" s="32"/>
      <c r="E16" s="32"/>
      <c r="F16" s="124" t="s">
        <v>29</v>
      </c>
      <c r="G16" s="212">
        <v>5.0000000000000001E-3</v>
      </c>
      <c r="H16" s="212"/>
      <c r="I16" s="213"/>
      <c r="J16" s="125"/>
      <c r="K16" s="125"/>
      <c r="L16" s="32"/>
      <c r="M16" s="32"/>
      <c r="N16" s="124" t="s">
        <v>29</v>
      </c>
      <c r="O16" s="212">
        <v>5.0000000000000001E-3</v>
      </c>
      <c r="P16" s="213"/>
    </row>
    <row r="17" spans="1:27" ht="15.75" x14ac:dyDescent="0.25">
      <c r="A17" s="6">
        <v>13</v>
      </c>
      <c r="B17" s="7" t="s">
        <v>31</v>
      </c>
      <c r="C17" s="10" t="s">
        <v>32</v>
      </c>
      <c r="D17" s="21"/>
      <c r="E17" s="21"/>
      <c r="F17" s="20"/>
      <c r="G17" s="20"/>
      <c r="H17" s="20"/>
      <c r="I17" s="21"/>
      <c r="J17" s="21"/>
      <c r="K17" s="21"/>
      <c r="L17" s="21"/>
      <c r="M17" s="21"/>
      <c r="N17" s="20"/>
      <c r="O17" s="20"/>
      <c r="P17" s="21"/>
    </row>
    <row r="18" spans="1:27" ht="15.75" x14ac:dyDescent="0.25">
      <c r="A18" s="6">
        <v>14</v>
      </c>
      <c r="B18" s="7" t="s">
        <v>33</v>
      </c>
      <c r="C18" s="29">
        <v>-6.1000000000000004E-3</v>
      </c>
      <c r="D18" s="126"/>
      <c r="E18" s="126"/>
      <c r="F18" s="30"/>
      <c r="G18" s="30"/>
      <c r="H18" s="30"/>
      <c r="I18" s="21"/>
      <c r="J18" s="21"/>
      <c r="K18" s="21"/>
      <c r="L18" s="126"/>
      <c r="M18" s="126"/>
      <c r="N18" s="30"/>
      <c r="O18" s="30"/>
      <c r="P18" s="21"/>
    </row>
    <row r="19" spans="1:27" ht="15.75" x14ac:dyDescent="0.25">
      <c r="A19" s="6">
        <v>15</v>
      </c>
      <c r="B19" s="7" t="s">
        <v>34</v>
      </c>
      <c r="C19" s="24">
        <f>C16*(1+((C18*(C11-C10))/(360)))</f>
        <v>16385533.160417181</v>
      </c>
      <c r="D19" s="32"/>
      <c r="E19" s="32"/>
      <c r="F19" s="32"/>
      <c r="G19" s="32"/>
      <c r="H19" s="32"/>
      <c r="I19" s="21"/>
      <c r="J19" s="21"/>
      <c r="K19" s="21"/>
      <c r="L19" s="32"/>
      <c r="M19" s="32"/>
      <c r="N19" s="32"/>
      <c r="O19" s="32"/>
      <c r="P19" s="21"/>
    </row>
    <row r="20" spans="1:27" ht="15.75" x14ac:dyDescent="0.25">
      <c r="A20" s="6">
        <v>16</v>
      </c>
      <c r="B20" s="7" t="s">
        <v>35</v>
      </c>
      <c r="C20" s="24" t="s">
        <v>36</v>
      </c>
      <c r="D20" s="32"/>
      <c r="E20" s="32"/>
      <c r="F20" s="7" t="s">
        <v>7</v>
      </c>
      <c r="G20" s="184" t="s">
        <v>37</v>
      </c>
      <c r="H20" s="184"/>
      <c r="I20" s="183"/>
      <c r="J20" s="21"/>
      <c r="K20" s="21"/>
      <c r="L20" s="32"/>
      <c r="M20" s="32"/>
      <c r="N20" s="3"/>
      <c r="O20" s="214"/>
      <c r="P20" s="214"/>
    </row>
    <row r="22" spans="1:27" ht="16.5" thickBot="1" x14ac:dyDescent="0.3">
      <c r="A22" s="127" t="s">
        <v>39</v>
      </c>
      <c r="B22" s="128"/>
      <c r="C22" s="128"/>
      <c r="D22" s="128"/>
      <c r="E22" s="128"/>
      <c r="F22" s="128"/>
      <c r="G22" s="153"/>
      <c r="H22" s="215"/>
      <c r="I22" s="215"/>
      <c r="J22" s="215"/>
      <c r="K22" s="215"/>
      <c r="L22" s="215"/>
      <c r="M22" s="154"/>
    </row>
    <row r="23" spans="1:27" ht="15.75" x14ac:dyDescent="0.25">
      <c r="A23" s="129">
        <v>1</v>
      </c>
      <c r="B23" s="130" t="s">
        <v>44</v>
      </c>
      <c r="C23" s="131" t="s">
        <v>45</v>
      </c>
      <c r="D23" s="132"/>
      <c r="E23" s="207" t="s">
        <v>45</v>
      </c>
      <c r="F23" s="208"/>
      <c r="G23" s="155"/>
      <c r="H23" s="209"/>
      <c r="I23" s="209"/>
      <c r="J23" s="209"/>
      <c r="K23" s="156"/>
      <c r="L23" s="157"/>
      <c r="M23" s="158"/>
      <c r="N23" s="4"/>
      <c r="O23" s="4"/>
      <c r="P23" s="4"/>
      <c r="Q23" s="4"/>
      <c r="R23" s="4"/>
      <c r="S23" s="4"/>
      <c r="T23" s="4"/>
      <c r="U23" s="4"/>
      <c r="V23" s="4"/>
      <c r="W23" s="4"/>
      <c r="X23" s="4"/>
      <c r="Y23" s="4"/>
      <c r="Z23" s="4"/>
      <c r="AA23" s="4"/>
    </row>
    <row r="24" spans="1:27" ht="15.75" x14ac:dyDescent="0.25">
      <c r="A24" s="134">
        <v>2</v>
      </c>
      <c r="B24" s="135" t="s">
        <v>47</v>
      </c>
      <c r="C24" s="135" t="s">
        <v>187</v>
      </c>
      <c r="D24" s="136" t="s">
        <v>80</v>
      </c>
      <c r="E24" s="216" t="s">
        <v>188</v>
      </c>
      <c r="F24" s="217"/>
      <c r="G24" s="153"/>
      <c r="H24" s="218"/>
      <c r="I24" s="218"/>
      <c r="J24" s="218"/>
      <c r="K24" s="157"/>
      <c r="L24" s="157"/>
      <c r="M24" s="158"/>
      <c r="N24" s="4"/>
      <c r="O24" s="4"/>
      <c r="P24" s="4"/>
      <c r="Q24" s="4"/>
      <c r="R24" s="4"/>
      <c r="S24" s="4"/>
      <c r="T24" s="4"/>
      <c r="U24" s="4"/>
      <c r="V24" s="4"/>
      <c r="W24" s="4"/>
      <c r="X24" s="4"/>
      <c r="Y24" s="4"/>
      <c r="Z24" s="4"/>
      <c r="AA24" s="4"/>
    </row>
    <row r="25" spans="1:27" ht="15.75" x14ac:dyDescent="0.25">
      <c r="A25" s="48">
        <v>4</v>
      </c>
      <c r="B25" s="10" t="s">
        <v>50</v>
      </c>
      <c r="C25" s="135" t="s">
        <v>8</v>
      </c>
      <c r="D25" s="133"/>
      <c r="E25" s="216" t="s">
        <v>8</v>
      </c>
      <c r="F25" s="217"/>
      <c r="G25" s="153"/>
      <c r="H25" s="218"/>
      <c r="I25" s="218"/>
      <c r="J25" s="218"/>
      <c r="K25" s="157"/>
      <c r="L25" s="157"/>
      <c r="M25" s="158"/>
      <c r="N25" s="4"/>
      <c r="O25" s="4"/>
      <c r="P25" s="4"/>
      <c r="Q25" s="4"/>
      <c r="R25" s="4"/>
      <c r="S25" s="4"/>
      <c r="T25" s="4"/>
      <c r="U25" s="4"/>
      <c r="V25" s="4"/>
      <c r="W25" s="4"/>
      <c r="X25" s="4"/>
      <c r="Y25" s="4"/>
      <c r="Z25" s="4"/>
      <c r="AA25" s="4"/>
    </row>
    <row r="26" spans="1:27" ht="15.75" x14ac:dyDescent="0.25">
      <c r="A26" s="48">
        <v>5</v>
      </c>
      <c r="B26" s="10" t="s">
        <v>53</v>
      </c>
      <c r="C26" s="135" t="b">
        <v>1</v>
      </c>
      <c r="D26" s="133"/>
      <c r="E26" s="216" t="b">
        <v>1</v>
      </c>
      <c r="F26" s="217"/>
      <c r="G26" s="153"/>
      <c r="H26" s="218"/>
      <c r="I26" s="218"/>
      <c r="J26" s="218"/>
      <c r="K26" s="157"/>
      <c r="L26" s="157"/>
      <c r="M26" s="158"/>
      <c r="N26" s="4"/>
      <c r="O26" s="4"/>
      <c r="P26" s="4"/>
      <c r="Q26" s="4"/>
      <c r="R26" s="4"/>
      <c r="S26" s="4"/>
      <c r="T26" s="4"/>
      <c r="U26" s="4"/>
      <c r="V26" s="4"/>
      <c r="W26" s="4"/>
      <c r="X26" s="4"/>
      <c r="Y26" s="4"/>
      <c r="Z26" s="4"/>
      <c r="AA26" s="4"/>
    </row>
    <row r="27" spans="1:27" ht="15.75" x14ac:dyDescent="0.25">
      <c r="A27" s="6">
        <v>6</v>
      </c>
      <c r="B27" s="10" t="s">
        <v>56</v>
      </c>
      <c r="C27" s="135" t="s">
        <v>8</v>
      </c>
      <c r="D27" s="133"/>
      <c r="E27" s="216" t="s">
        <v>8</v>
      </c>
      <c r="F27" s="217"/>
      <c r="G27" s="153"/>
      <c r="H27" s="218"/>
      <c r="I27" s="218"/>
      <c r="J27" s="218"/>
      <c r="K27" s="157"/>
      <c r="L27" s="157"/>
      <c r="M27" s="158"/>
      <c r="N27" s="4"/>
      <c r="O27" s="4"/>
      <c r="P27" s="4"/>
      <c r="Q27" s="4"/>
      <c r="R27" s="4"/>
      <c r="S27" s="4"/>
      <c r="T27" s="4"/>
      <c r="U27" s="4"/>
      <c r="V27" s="4"/>
      <c r="W27" s="4"/>
      <c r="X27" s="4"/>
      <c r="Y27" s="4"/>
      <c r="Z27" s="4"/>
      <c r="AA27" s="4"/>
    </row>
    <row r="28" spans="1:27" ht="15.75" x14ac:dyDescent="0.25">
      <c r="A28" s="48">
        <v>7</v>
      </c>
      <c r="B28" s="137" t="s">
        <v>59</v>
      </c>
      <c r="C28" s="8" t="s">
        <v>12</v>
      </c>
      <c r="D28" s="133"/>
      <c r="E28" s="216" t="s">
        <v>12</v>
      </c>
      <c r="F28" s="217"/>
      <c r="G28" s="153"/>
      <c r="H28" s="218"/>
      <c r="I28" s="218"/>
      <c r="J28" s="218"/>
      <c r="K28" s="157"/>
      <c r="L28" s="157"/>
      <c r="M28" s="158"/>
      <c r="N28" s="4"/>
      <c r="O28" s="4"/>
      <c r="P28" s="4"/>
      <c r="Q28" s="4"/>
      <c r="R28" s="4"/>
      <c r="S28" s="4"/>
      <c r="T28" s="4"/>
      <c r="U28" s="4"/>
      <c r="V28" s="4"/>
      <c r="W28" s="4"/>
      <c r="X28" s="4"/>
      <c r="Y28" s="4"/>
      <c r="Z28" s="4"/>
      <c r="AA28" s="4"/>
    </row>
    <row r="29" spans="1:27" ht="15.75" x14ac:dyDescent="0.25">
      <c r="A29" s="48">
        <v>16</v>
      </c>
      <c r="B29" s="137" t="s">
        <v>63</v>
      </c>
      <c r="C29" s="8" t="s">
        <v>8</v>
      </c>
      <c r="D29" s="133"/>
      <c r="E29" s="216" t="s">
        <v>8</v>
      </c>
      <c r="F29" s="217"/>
      <c r="G29" s="153"/>
      <c r="H29" s="218"/>
      <c r="I29" s="218"/>
      <c r="J29" s="218"/>
      <c r="K29" s="157"/>
      <c r="L29" s="157"/>
      <c r="M29" s="158"/>
      <c r="N29" s="4"/>
      <c r="O29" s="4"/>
      <c r="P29" s="4"/>
      <c r="Q29" s="4"/>
      <c r="R29" s="4"/>
      <c r="S29" s="4"/>
      <c r="T29" s="4"/>
      <c r="U29" s="4"/>
      <c r="V29" s="4"/>
      <c r="W29" s="4"/>
      <c r="X29" s="4"/>
      <c r="Y29" s="4"/>
      <c r="Z29" s="4"/>
      <c r="AA29" s="4"/>
    </row>
    <row r="30" spans="1:27" ht="15.75" x14ac:dyDescent="0.25">
      <c r="A30" s="48">
        <v>25</v>
      </c>
      <c r="B30" s="10" t="s">
        <v>65</v>
      </c>
      <c r="C30" s="135" t="b">
        <v>0</v>
      </c>
      <c r="D30" s="133"/>
      <c r="E30" s="216" t="b">
        <v>0</v>
      </c>
      <c r="F30" s="217"/>
      <c r="G30" s="153"/>
      <c r="H30" s="218"/>
      <c r="I30" s="218"/>
      <c r="J30" s="218"/>
      <c r="K30" s="157"/>
      <c r="L30" s="157"/>
      <c r="M30" s="158"/>
      <c r="N30" s="4"/>
      <c r="O30" s="4"/>
      <c r="P30" s="4"/>
      <c r="Q30" s="4"/>
      <c r="R30" s="4"/>
      <c r="S30" s="4"/>
      <c r="T30" s="4"/>
      <c r="U30" s="4"/>
      <c r="V30" s="4"/>
      <c r="W30" s="4"/>
      <c r="X30" s="4"/>
      <c r="Y30" s="4"/>
      <c r="Z30" s="4"/>
      <c r="AA30" s="4"/>
    </row>
    <row r="31" spans="1:27" ht="15.75" x14ac:dyDescent="0.25">
      <c r="A31" s="48">
        <v>28</v>
      </c>
      <c r="B31" s="135" t="s">
        <v>68</v>
      </c>
      <c r="C31" s="138" t="s">
        <v>121</v>
      </c>
      <c r="D31" s="133"/>
      <c r="E31" s="219" t="str">
        <f>C31</f>
        <v>2020-04-20T10:55:30Z</v>
      </c>
      <c r="F31" s="220"/>
      <c r="G31" s="153"/>
      <c r="H31" s="221"/>
      <c r="I31" s="221"/>
      <c r="J31" s="221"/>
      <c r="K31" s="159"/>
      <c r="L31" s="159"/>
      <c r="M31" s="158"/>
      <c r="N31" s="4"/>
      <c r="O31" s="4"/>
      <c r="P31" s="4"/>
      <c r="Q31" s="4"/>
      <c r="R31" s="4"/>
      <c r="S31" s="4"/>
      <c r="T31" s="4"/>
      <c r="U31" s="4"/>
      <c r="V31" s="4"/>
      <c r="W31" s="4"/>
      <c r="X31" s="4"/>
      <c r="Y31" s="4"/>
      <c r="Z31" s="4"/>
      <c r="AA31" s="4"/>
    </row>
    <row r="32" spans="1:27" ht="15.75" x14ac:dyDescent="0.25">
      <c r="A32" s="48">
        <v>29</v>
      </c>
      <c r="B32" s="135" t="s">
        <v>71</v>
      </c>
      <c r="C32" s="135" t="s">
        <v>72</v>
      </c>
      <c r="D32" s="133"/>
      <c r="E32" s="216" t="s">
        <v>72</v>
      </c>
      <c r="F32" s="217"/>
      <c r="G32" s="153"/>
      <c r="H32" s="218"/>
      <c r="I32" s="218"/>
      <c r="J32" s="218"/>
      <c r="K32" s="157"/>
      <c r="L32" s="157"/>
      <c r="M32" s="158"/>
      <c r="N32" s="4"/>
      <c r="O32" s="4"/>
      <c r="P32" s="4"/>
      <c r="Q32" s="4"/>
      <c r="R32" s="4"/>
      <c r="S32" s="4"/>
      <c r="T32" s="4"/>
      <c r="U32" s="4"/>
      <c r="V32" s="4"/>
      <c r="W32" s="4"/>
      <c r="X32" s="4"/>
      <c r="Y32" s="4"/>
      <c r="Z32" s="4"/>
      <c r="AA32" s="4"/>
    </row>
    <row r="33" spans="1:27" ht="15.75" x14ac:dyDescent="0.25">
      <c r="A33" s="48">
        <v>30</v>
      </c>
      <c r="B33" s="135" t="s">
        <v>74</v>
      </c>
      <c r="C33" s="139">
        <v>10000000</v>
      </c>
      <c r="D33" s="133"/>
      <c r="E33" s="222">
        <v>5000000</v>
      </c>
      <c r="F33" s="223"/>
      <c r="G33" s="153"/>
      <c r="H33" s="224"/>
      <c r="I33" s="224"/>
      <c r="J33" s="224"/>
      <c r="K33" s="160"/>
      <c r="L33" s="160"/>
      <c r="M33" s="158"/>
      <c r="N33" s="4"/>
      <c r="O33" s="4"/>
      <c r="P33" s="4"/>
      <c r="Q33" s="4"/>
      <c r="R33" s="4"/>
      <c r="S33" s="4"/>
      <c r="T33" s="4"/>
      <c r="U33" s="4"/>
      <c r="V33" s="4"/>
      <c r="W33" s="4"/>
      <c r="X33" s="4"/>
      <c r="Y33" s="4"/>
      <c r="Z33" s="4"/>
      <c r="AA33" s="4"/>
    </row>
    <row r="34" spans="1:27" ht="15.75" x14ac:dyDescent="0.25">
      <c r="A34" s="48">
        <v>31</v>
      </c>
      <c r="B34" s="135" t="s">
        <v>77</v>
      </c>
      <c r="C34" s="135" t="s">
        <v>32</v>
      </c>
      <c r="D34" s="133"/>
      <c r="E34" s="216" t="s">
        <v>32</v>
      </c>
      <c r="F34" s="217"/>
      <c r="G34" s="153"/>
      <c r="H34" s="218"/>
      <c r="I34" s="218"/>
      <c r="J34" s="218"/>
      <c r="K34" s="157"/>
      <c r="L34" s="157"/>
      <c r="M34" s="158"/>
      <c r="N34" s="4"/>
      <c r="O34" s="4"/>
      <c r="P34" s="4"/>
      <c r="Q34" s="4"/>
      <c r="R34" s="4"/>
      <c r="S34" s="4"/>
      <c r="T34" s="4"/>
      <c r="U34" s="4"/>
      <c r="V34" s="4"/>
      <c r="W34" s="4"/>
      <c r="X34" s="4"/>
      <c r="Y34" s="4"/>
      <c r="Z34" s="4"/>
      <c r="AA34" s="4"/>
    </row>
    <row r="35" spans="1:27" ht="15.75" x14ac:dyDescent="0.25">
      <c r="A35" s="45">
        <v>33</v>
      </c>
      <c r="B35" s="135" t="s">
        <v>79</v>
      </c>
      <c r="C35" s="140">
        <v>163.87476897260274</v>
      </c>
      <c r="D35" s="136" t="s">
        <v>80</v>
      </c>
      <c r="E35" s="225">
        <f>C35</f>
        <v>163.87476897260274</v>
      </c>
      <c r="F35" s="226"/>
      <c r="G35" s="161"/>
      <c r="H35" s="227"/>
      <c r="I35" s="227"/>
      <c r="J35" s="227"/>
      <c r="K35" s="160"/>
      <c r="L35" s="162"/>
      <c r="M35" s="163"/>
      <c r="N35" s="4"/>
      <c r="O35" s="4"/>
      <c r="P35" s="4"/>
      <c r="Q35" s="4"/>
      <c r="R35" s="4"/>
      <c r="S35" s="4"/>
      <c r="T35" s="4"/>
      <c r="U35" s="4"/>
      <c r="V35" s="4"/>
      <c r="W35" s="4"/>
      <c r="X35" s="4"/>
      <c r="Y35" s="4"/>
      <c r="Z35" s="4"/>
      <c r="AA35" s="4"/>
    </row>
    <row r="36" spans="1:27" ht="15.75" x14ac:dyDescent="0.25">
      <c r="A36" s="68">
        <v>35</v>
      </c>
      <c r="B36" s="141" t="s">
        <v>82</v>
      </c>
      <c r="C36" s="142">
        <f>C16</f>
        <v>16387476.897260273</v>
      </c>
      <c r="D36" s="143" t="s">
        <v>80</v>
      </c>
      <c r="E36" s="228">
        <f>C36</f>
        <v>16387476.897260273</v>
      </c>
      <c r="F36" s="229"/>
      <c r="G36" s="164"/>
      <c r="H36" s="224"/>
      <c r="I36" s="224"/>
      <c r="J36" s="224"/>
      <c r="K36" s="160"/>
      <c r="L36" s="165"/>
      <c r="M36" s="163"/>
      <c r="N36" s="4"/>
      <c r="O36" s="4"/>
      <c r="P36" s="4"/>
      <c r="Q36" s="4"/>
      <c r="R36" s="4"/>
      <c r="S36" s="4"/>
      <c r="T36" s="4"/>
      <c r="U36" s="4"/>
      <c r="V36" s="4"/>
      <c r="W36" s="4"/>
      <c r="X36" s="4"/>
      <c r="Y36" s="4"/>
      <c r="Z36" s="4"/>
      <c r="AA36" s="4"/>
    </row>
    <row r="37" spans="1:27" ht="15.75" x14ac:dyDescent="0.25">
      <c r="A37" s="134">
        <v>36</v>
      </c>
      <c r="B37" s="135" t="s">
        <v>84</v>
      </c>
      <c r="C37" s="10" t="s">
        <v>85</v>
      </c>
      <c r="D37" s="136" t="s">
        <v>80</v>
      </c>
      <c r="E37" s="182" t="s">
        <v>85</v>
      </c>
      <c r="F37" s="183"/>
      <c r="G37" s="153"/>
      <c r="H37" s="209"/>
      <c r="I37" s="209"/>
      <c r="J37" s="209"/>
      <c r="K37" s="156"/>
      <c r="L37" s="156"/>
      <c r="M37" s="158"/>
      <c r="N37" s="4"/>
      <c r="O37" s="4"/>
      <c r="P37" s="4"/>
      <c r="Q37" s="4"/>
      <c r="R37" s="4"/>
      <c r="S37" s="4"/>
      <c r="T37" s="4"/>
      <c r="U37" s="4"/>
      <c r="V37" s="4"/>
      <c r="W37" s="4"/>
      <c r="X37" s="4"/>
      <c r="Y37" s="4"/>
      <c r="Z37" s="4"/>
      <c r="AA37" s="4"/>
    </row>
    <row r="38" spans="1:27" ht="15.75" x14ac:dyDescent="0.25">
      <c r="A38" s="45">
        <v>40</v>
      </c>
      <c r="B38" s="144" t="s">
        <v>189</v>
      </c>
      <c r="C38" s="135" t="s">
        <v>190</v>
      </c>
      <c r="D38" s="136" t="s">
        <v>80</v>
      </c>
      <c r="E38" s="216" t="s">
        <v>190</v>
      </c>
      <c r="F38" s="217"/>
      <c r="G38" s="153"/>
      <c r="H38" s="218"/>
      <c r="I38" s="218"/>
      <c r="J38" s="218"/>
      <c r="K38" s="157"/>
      <c r="L38" s="157"/>
      <c r="M38" s="158"/>
      <c r="N38" s="4"/>
      <c r="O38" s="4"/>
      <c r="P38" s="4"/>
      <c r="Q38" s="4"/>
      <c r="R38" s="4"/>
      <c r="S38" s="4"/>
      <c r="T38" s="4"/>
      <c r="U38" s="4"/>
      <c r="V38" s="4"/>
      <c r="W38" s="4"/>
      <c r="X38" s="4"/>
      <c r="Y38" s="4"/>
      <c r="Z38" s="4"/>
      <c r="AA38" s="4"/>
    </row>
    <row r="39" spans="1:27" ht="15.75" x14ac:dyDescent="0.25">
      <c r="A39" s="45">
        <v>41</v>
      </c>
      <c r="B39" s="135" t="s">
        <v>87</v>
      </c>
      <c r="C39" s="135" t="s">
        <v>22</v>
      </c>
      <c r="D39" s="136" t="s">
        <v>80</v>
      </c>
      <c r="E39" s="182" t="s">
        <v>191</v>
      </c>
      <c r="F39" s="183"/>
      <c r="G39" s="153"/>
      <c r="H39" s="218"/>
      <c r="I39" s="218"/>
      <c r="J39" s="218"/>
      <c r="K39" s="157"/>
      <c r="L39" s="156"/>
      <c r="M39" s="158"/>
      <c r="N39" s="4"/>
      <c r="O39" s="4"/>
      <c r="P39" s="4"/>
      <c r="Q39" s="4"/>
      <c r="R39" s="4"/>
      <c r="S39" s="4"/>
      <c r="T39" s="4"/>
      <c r="U39" s="4"/>
      <c r="V39" s="4"/>
      <c r="W39" s="4"/>
      <c r="X39" s="4"/>
      <c r="Y39" s="4"/>
      <c r="Z39" s="4"/>
      <c r="AA39" s="4"/>
    </row>
    <row r="40" spans="1:27" ht="15.75" x14ac:dyDescent="0.25">
      <c r="A40" s="68">
        <v>57</v>
      </c>
      <c r="B40" s="135" t="s">
        <v>89</v>
      </c>
      <c r="C40" s="135" t="s">
        <v>90</v>
      </c>
      <c r="D40" s="132"/>
      <c r="E40" s="216" t="s">
        <v>90</v>
      </c>
      <c r="F40" s="217"/>
      <c r="G40" s="155"/>
      <c r="H40" s="209"/>
      <c r="I40" s="209"/>
      <c r="J40" s="209"/>
      <c r="K40" s="156"/>
      <c r="L40" s="157"/>
      <c r="M40" s="158"/>
      <c r="N40" s="4"/>
      <c r="O40" s="4"/>
      <c r="P40" s="4"/>
      <c r="Q40" s="4"/>
      <c r="R40" s="4"/>
      <c r="S40" s="4"/>
      <c r="T40" s="4"/>
      <c r="U40" s="4"/>
      <c r="V40" s="4"/>
      <c r="W40" s="4"/>
      <c r="X40" s="4"/>
      <c r="Y40" s="4"/>
      <c r="Z40" s="4"/>
      <c r="AA40" s="4"/>
    </row>
    <row r="41" spans="1:27" ht="15.75" x14ac:dyDescent="0.25">
      <c r="A41" s="68">
        <v>58</v>
      </c>
      <c r="B41" s="135" t="s">
        <v>92</v>
      </c>
      <c r="C41" s="135" t="s">
        <v>93</v>
      </c>
      <c r="D41" s="132"/>
      <c r="E41" s="216" t="s">
        <v>93</v>
      </c>
      <c r="F41" s="217"/>
      <c r="G41" s="155"/>
      <c r="H41" s="209"/>
      <c r="I41" s="209"/>
      <c r="J41" s="209"/>
      <c r="K41" s="156"/>
      <c r="L41" s="157"/>
      <c r="M41" s="158"/>
      <c r="N41" s="4"/>
      <c r="O41" s="4"/>
      <c r="P41" s="4"/>
      <c r="Q41" s="4"/>
      <c r="R41" s="4"/>
      <c r="S41" s="4"/>
      <c r="T41" s="4"/>
      <c r="U41" s="4"/>
      <c r="V41" s="4"/>
      <c r="W41" s="4"/>
      <c r="X41" s="4"/>
      <c r="Y41" s="4"/>
      <c r="Z41" s="4"/>
      <c r="AA41" s="4"/>
    </row>
    <row r="42" spans="1:27" ht="15.75" x14ac:dyDescent="0.25">
      <c r="A42" s="68">
        <v>59</v>
      </c>
      <c r="B42" s="135" t="s">
        <v>95</v>
      </c>
      <c r="C42" s="135" t="s">
        <v>90</v>
      </c>
      <c r="D42" s="132"/>
      <c r="E42" s="216" t="s">
        <v>90</v>
      </c>
      <c r="F42" s="217"/>
      <c r="G42" s="155"/>
      <c r="H42" s="209"/>
      <c r="I42" s="209"/>
      <c r="J42" s="209"/>
      <c r="K42" s="156"/>
      <c r="L42" s="157"/>
      <c r="M42" s="158"/>
      <c r="N42" s="4"/>
      <c r="O42" s="4"/>
      <c r="P42" s="4"/>
      <c r="Q42" s="4"/>
      <c r="R42" s="4"/>
      <c r="S42" s="4"/>
      <c r="T42" s="4"/>
      <c r="U42" s="4"/>
      <c r="V42" s="4"/>
      <c r="W42" s="4"/>
      <c r="X42" s="4"/>
      <c r="Y42" s="4"/>
      <c r="Z42" s="4"/>
      <c r="AA42" s="4"/>
    </row>
    <row r="43" spans="1:27" ht="15.75" x14ac:dyDescent="0.25">
      <c r="A43" s="68">
        <v>60</v>
      </c>
      <c r="B43" s="135" t="s">
        <v>98</v>
      </c>
      <c r="C43" s="135" t="s">
        <v>93</v>
      </c>
      <c r="D43" s="132"/>
      <c r="E43" s="216" t="s">
        <v>93</v>
      </c>
      <c r="F43" s="217"/>
      <c r="G43" s="155"/>
      <c r="H43" s="209"/>
      <c r="I43" s="209"/>
      <c r="J43" s="209"/>
      <c r="K43" s="156"/>
      <c r="L43" s="157"/>
      <c r="M43" s="158"/>
      <c r="N43" s="4"/>
      <c r="O43" s="4"/>
      <c r="P43" s="4"/>
      <c r="Q43" s="4"/>
      <c r="R43" s="4"/>
      <c r="S43" s="4"/>
      <c r="T43" s="4"/>
      <c r="U43" s="4"/>
      <c r="V43" s="4"/>
      <c r="W43" s="4"/>
      <c r="X43" s="4"/>
      <c r="Y43" s="4"/>
      <c r="Z43" s="4"/>
      <c r="AA43" s="4"/>
    </row>
    <row r="44" spans="1:27" ht="15.75" x14ac:dyDescent="0.25">
      <c r="A44" s="68">
        <v>62</v>
      </c>
      <c r="B44" s="71" t="s">
        <v>100</v>
      </c>
      <c r="C44" s="71" t="s">
        <v>101</v>
      </c>
      <c r="D44" s="136" t="s">
        <v>80</v>
      </c>
      <c r="E44" s="216" t="s">
        <v>101</v>
      </c>
      <c r="F44" s="217"/>
      <c r="G44" s="155"/>
      <c r="H44" s="209"/>
      <c r="I44" s="209"/>
      <c r="J44" s="209"/>
      <c r="K44" s="156"/>
      <c r="L44" s="157"/>
      <c r="M44" s="158"/>
      <c r="N44" s="4"/>
      <c r="O44" s="4"/>
      <c r="P44" s="4"/>
      <c r="Q44" s="4"/>
      <c r="R44" s="4"/>
      <c r="S44" s="4"/>
      <c r="T44" s="4"/>
      <c r="U44" s="4"/>
      <c r="V44" s="4"/>
      <c r="W44" s="4"/>
      <c r="X44" s="4"/>
      <c r="Y44" s="4"/>
      <c r="Z44" s="4"/>
      <c r="AA44" s="4"/>
    </row>
    <row r="45" spans="1:27" ht="15.75" x14ac:dyDescent="0.25">
      <c r="A45" s="145">
        <v>65</v>
      </c>
      <c r="B45" s="135" t="s">
        <v>104</v>
      </c>
      <c r="C45" s="10" t="b">
        <v>1</v>
      </c>
      <c r="D45" s="133"/>
      <c r="E45" s="182" t="b">
        <v>1</v>
      </c>
      <c r="F45" s="183"/>
      <c r="G45" s="155"/>
      <c r="H45" s="209"/>
      <c r="I45" s="209"/>
      <c r="J45" s="209"/>
      <c r="K45" s="156"/>
      <c r="L45" s="156"/>
      <c r="M45" s="158"/>
      <c r="N45" s="4"/>
      <c r="O45" s="4"/>
      <c r="P45" s="4"/>
      <c r="Q45" s="4"/>
      <c r="R45" s="4"/>
      <c r="S45" s="4"/>
      <c r="T45" s="4"/>
      <c r="U45" s="4"/>
      <c r="V45" s="4"/>
      <c r="W45" s="4"/>
      <c r="X45" s="4"/>
      <c r="Y45" s="4"/>
      <c r="Z45" s="4"/>
      <c r="AA45" s="4"/>
    </row>
    <row r="46" spans="1:27" ht="15.75" x14ac:dyDescent="0.25">
      <c r="A46" s="4" t="s">
        <v>184</v>
      </c>
      <c r="C46" s="21">
        <v>22</v>
      </c>
      <c r="D46" s="21"/>
      <c r="E46" s="4">
        <v>22</v>
      </c>
      <c r="F46" s="4"/>
      <c r="G46" s="158"/>
      <c r="H46" s="158"/>
      <c r="I46" s="158"/>
      <c r="J46" s="158"/>
      <c r="K46" s="158"/>
      <c r="L46" s="156"/>
      <c r="M46" s="158"/>
      <c r="N46" s="4"/>
      <c r="O46" s="4"/>
      <c r="P46" s="4"/>
      <c r="Q46" s="4"/>
      <c r="R46" s="4"/>
      <c r="S46" s="4"/>
      <c r="T46" s="4"/>
      <c r="U46" s="4"/>
      <c r="V46" s="4"/>
      <c r="W46" s="4"/>
      <c r="X46" s="4"/>
      <c r="Y46" s="4"/>
      <c r="Z46" s="4"/>
      <c r="AA46" s="4"/>
    </row>
    <row r="47" spans="1:27" ht="15.75" x14ac:dyDescent="0.25">
      <c r="A47" s="4"/>
      <c r="C47" s="21"/>
      <c r="D47" s="21"/>
      <c r="E47" s="4"/>
      <c r="F47" s="4"/>
      <c r="G47" s="158"/>
      <c r="H47" s="158"/>
      <c r="I47" s="158"/>
      <c r="J47" s="158"/>
      <c r="K47" s="158"/>
      <c r="L47" s="158"/>
      <c r="M47" s="158"/>
      <c r="N47" s="4"/>
      <c r="O47" s="4"/>
      <c r="P47" s="4"/>
      <c r="Q47" s="4"/>
      <c r="R47" s="4"/>
      <c r="S47" s="4"/>
      <c r="T47" s="4"/>
      <c r="U47" s="4"/>
      <c r="V47" s="4"/>
      <c r="W47" s="4"/>
      <c r="X47" s="4"/>
      <c r="Y47" s="4"/>
      <c r="Z47" s="4"/>
      <c r="AA47" s="4"/>
    </row>
    <row r="48" spans="1:27" ht="15.75" customHeight="1" x14ac:dyDescent="0.25">
      <c r="A48" s="82">
        <v>2</v>
      </c>
      <c r="B48" s="239" t="s">
        <v>192</v>
      </c>
      <c r="C48" s="239"/>
      <c r="D48" s="239"/>
      <c r="E48" s="239"/>
      <c r="F48" s="239"/>
      <c r="G48" s="158"/>
      <c r="H48" s="166"/>
      <c r="I48" s="240"/>
      <c r="J48" s="240"/>
      <c r="K48" s="240"/>
      <c r="L48" s="240"/>
      <c r="M48" s="167"/>
      <c r="N48" s="4"/>
      <c r="O48" s="4"/>
      <c r="P48" s="4"/>
      <c r="Q48" s="4"/>
      <c r="R48" s="4"/>
      <c r="S48" s="4"/>
      <c r="T48" s="4"/>
      <c r="U48" s="4"/>
      <c r="V48" s="4"/>
      <c r="W48" s="4"/>
      <c r="X48" s="4"/>
      <c r="Y48" s="4"/>
      <c r="Z48" s="4"/>
      <c r="AA48" s="4"/>
    </row>
    <row r="49" spans="1:27" ht="15.75" customHeight="1" x14ac:dyDescent="0.25">
      <c r="A49" s="230">
        <v>33</v>
      </c>
      <c r="B49" s="232" t="s">
        <v>193</v>
      </c>
      <c r="C49" s="233"/>
      <c r="D49" s="233"/>
      <c r="E49" s="233"/>
      <c r="F49" s="234"/>
      <c r="G49" s="158"/>
      <c r="H49" s="166"/>
      <c r="I49" s="167"/>
      <c r="J49" s="167"/>
      <c r="K49" s="167"/>
      <c r="L49" s="167"/>
      <c r="M49" s="167"/>
      <c r="N49" s="4"/>
      <c r="O49" s="4"/>
      <c r="P49" s="4"/>
      <c r="Q49" s="4"/>
      <c r="R49" s="4"/>
      <c r="S49" s="4"/>
      <c r="T49" s="4"/>
      <c r="U49" s="4"/>
      <c r="V49" s="4"/>
      <c r="W49" s="4"/>
      <c r="X49" s="4"/>
      <c r="Y49" s="4"/>
      <c r="Z49" s="4"/>
      <c r="AA49" s="4"/>
    </row>
    <row r="50" spans="1:27" ht="15.75" customHeight="1" x14ac:dyDescent="0.25">
      <c r="A50" s="231"/>
      <c r="B50" s="235"/>
      <c r="C50" s="236"/>
      <c r="D50" s="236"/>
      <c r="E50" s="236"/>
      <c r="F50" s="237"/>
      <c r="G50" s="158"/>
      <c r="H50" s="166"/>
      <c r="I50" s="167"/>
      <c r="J50" s="167"/>
      <c r="K50" s="167"/>
      <c r="L50" s="167"/>
      <c r="M50" s="167"/>
      <c r="N50" s="4"/>
      <c r="O50" s="4"/>
      <c r="P50" s="4"/>
      <c r="Q50" s="4"/>
      <c r="R50" s="4"/>
      <c r="S50" s="4"/>
      <c r="T50" s="4"/>
      <c r="U50" s="4"/>
      <c r="V50" s="4"/>
      <c r="W50" s="4"/>
      <c r="X50" s="4"/>
      <c r="Y50" s="4"/>
      <c r="Z50" s="4"/>
      <c r="AA50" s="4"/>
    </row>
    <row r="51" spans="1:27" ht="15.75" customHeight="1" x14ac:dyDescent="0.25">
      <c r="A51" s="146">
        <v>35</v>
      </c>
      <c r="B51" s="241" t="s">
        <v>194</v>
      </c>
      <c r="C51" s="242"/>
      <c r="D51" s="242"/>
      <c r="E51" s="242"/>
      <c r="F51" s="243"/>
      <c r="G51" s="158"/>
      <c r="H51" s="166"/>
      <c r="I51" s="167"/>
      <c r="J51" s="167"/>
      <c r="K51" s="167"/>
      <c r="L51" s="167"/>
      <c r="M51" s="167"/>
      <c r="N51" s="4"/>
      <c r="O51" s="4"/>
      <c r="P51" s="4"/>
      <c r="Q51" s="4"/>
      <c r="R51" s="4"/>
      <c r="S51" s="4"/>
      <c r="T51" s="4"/>
      <c r="U51" s="4"/>
      <c r="V51" s="4"/>
      <c r="W51" s="4"/>
      <c r="X51" s="4"/>
      <c r="Y51" s="4"/>
      <c r="Z51" s="4"/>
      <c r="AA51" s="4"/>
    </row>
    <row r="52" spans="1:27" ht="15.75" customHeight="1" x14ac:dyDescent="0.25">
      <c r="A52" s="244">
        <v>36</v>
      </c>
      <c r="B52" s="245" t="s">
        <v>114</v>
      </c>
      <c r="C52" s="246"/>
      <c r="D52" s="246"/>
      <c r="E52" s="246"/>
      <c r="F52" s="247"/>
      <c r="G52" s="167"/>
      <c r="H52" s="167"/>
      <c r="I52" s="158"/>
      <c r="J52" s="158"/>
      <c r="K52" s="158"/>
      <c r="L52" s="158"/>
      <c r="M52" s="158"/>
      <c r="N52" s="4"/>
      <c r="O52" s="4"/>
      <c r="P52" s="4"/>
      <c r="Q52" s="4"/>
      <c r="R52" s="4"/>
      <c r="S52" s="4"/>
      <c r="T52" s="4"/>
      <c r="U52" s="4"/>
      <c r="V52" s="4"/>
      <c r="W52" s="4"/>
      <c r="X52" s="4"/>
      <c r="Y52" s="4"/>
      <c r="Z52" s="4"/>
      <c r="AA52" s="4"/>
    </row>
    <row r="53" spans="1:27" ht="15.75" x14ac:dyDescent="0.25">
      <c r="A53" s="244"/>
      <c r="B53" s="248"/>
      <c r="C53" s="249"/>
      <c r="D53" s="249"/>
      <c r="E53" s="249"/>
      <c r="F53" s="250"/>
      <c r="G53" s="167"/>
      <c r="H53" s="167"/>
      <c r="I53" s="158"/>
      <c r="J53" s="158"/>
      <c r="K53" s="158"/>
      <c r="L53" s="158"/>
      <c r="M53" s="158"/>
      <c r="N53" s="4"/>
      <c r="O53" s="4"/>
      <c r="P53" s="4"/>
      <c r="Q53" s="4"/>
      <c r="R53" s="4"/>
      <c r="S53" s="4"/>
      <c r="T53" s="4"/>
      <c r="U53" s="4"/>
      <c r="V53" s="4"/>
      <c r="W53" s="4"/>
      <c r="X53" s="4"/>
      <c r="Y53" s="4"/>
      <c r="Z53" s="4"/>
      <c r="AA53" s="4"/>
    </row>
    <row r="54" spans="1:27" ht="15.75" x14ac:dyDescent="0.25">
      <c r="A54" s="147">
        <v>40</v>
      </c>
      <c r="B54" s="239" t="s">
        <v>195</v>
      </c>
      <c r="C54" s="239"/>
      <c r="D54" s="239"/>
      <c r="E54" s="239"/>
      <c r="F54" s="239"/>
      <c r="G54" s="158"/>
      <c r="H54" s="158"/>
      <c r="I54" s="158"/>
      <c r="J54" s="158"/>
      <c r="K54" s="158"/>
      <c r="L54" s="158"/>
      <c r="M54" s="158"/>
      <c r="N54" s="4"/>
      <c r="O54" s="4"/>
      <c r="P54" s="4"/>
      <c r="Q54" s="4"/>
      <c r="R54" s="4"/>
      <c r="S54" s="4"/>
      <c r="T54" s="4"/>
      <c r="U54" s="4"/>
      <c r="V54" s="4"/>
      <c r="W54" s="4"/>
      <c r="X54" s="4"/>
      <c r="Y54" s="4"/>
      <c r="Z54" s="4"/>
      <c r="AA54" s="4"/>
    </row>
    <row r="55" spans="1:27" ht="15.75" customHeight="1" x14ac:dyDescent="0.25">
      <c r="A55" s="148">
        <v>41</v>
      </c>
      <c r="B55" s="202" t="s">
        <v>196</v>
      </c>
      <c r="C55" s="202"/>
      <c r="D55" s="202"/>
      <c r="E55" s="202"/>
      <c r="F55" s="202"/>
      <c r="G55" s="167"/>
      <c r="H55" s="158"/>
      <c r="I55" s="158"/>
      <c r="J55" s="158"/>
      <c r="K55" s="158"/>
      <c r="L55" s="158"/>
      <c r="M55" s="158"/>
      <c r="N55" s="4"/>
      <c r="O55" s="4"/>
      <c r="P55" s="4"/>
      <c r="Q55" s="4"/>
      <c r="R55" s="4"/>
      <c r="S55" s="4"/>
      <c r="T55" s="4"/>
      <c r="U55" s="4"/>
      <c r="V55" s="4"/>
      <c r="W55" s="4"/>
      <c r="X55" s="4"/>
      <c r="Y55" s="4"/>
      <c r="Z55" s="4"/>
      <c r="AA55" s="4"/>
    </row>
    <row r="56" spans="1:27" ht="15.75" x14ac:dyDescent="0.25">
      <c r="A56" s="149">
        <v>62</v>
      </c>
      <c r="B56" s="238" t="s">
        <v>197</v>
      </c>
      <c r="C56" s="238"/>
      <c r="D56" s="238"/>
      <c r="E56" s="238"/>
      <c r="F56" s="238"/>
      <c r="G56" s="158"/>
      <c r="H56" s="158"/>
      <c r="I56" s="158"/>
      <c r="J56" s="158"/>
      <c r="K56" s="158"/>
      <c r="L56" s="158"/>
      <c r="M56" s="158"/>
      <c r="N56" s="4"/>
      <c r="O56" s="4"/>
      <c r="P56" s="4"/>
      <c r="Q56" s="4"/>
      <c r="R56" s="4"/>
      <c r="S56" s="4"/>
      <c r="T56" s="4"/>
      <c r="U56" s="4"/>
      <c r="V56" s="4"/>
      <c r="W56" s="4"/>
      <c r="X56" s="4"/>
      <c r="Y56" s="4"/>
      <c r="Z56" s="4"/>
      <c r="AA56" s="4"/>
    </row>
    <row r="57" spans="1:27" ht="15.75" x14ac:dyDescent="0.25">
      <c r="A57" s="4"/>
      <c r="B57" s="4"/>
      <c r="C57" s="4"/>
      <c r="D57" s="4"/>
      <c r="E57" s="4"/>
      <c r="F57" s="32"/>
      <c r="G57" s="4"/>
      <c r="H57" s="4"/>
      <c r="I57" s="4"/>
      <c r="J57" s="4"/>
      <c r="K57" s="4"/>
      <c r="L57" s="4"/>
      <c r="M57" s="4"/>
      <c r="N57" s="4"/>
      <c r="O57" s="4"/>
      <c r="P57" s="4"/>
      <c r="Q57" s="4"/>
      <c r="R57" s="4"/>
      <c r="S57" s="4"/>
      <c r="T57" s="4"/>
      <c r="U57" s="4"/>
      <c r="V57" s="4"/>
      <c r="W57" s="4"/>
      <c r="X57" s="4"/>
      <c r="Y57" s="4"/>
      <c r="Z57" s="4"/>
      <c r="AA57" s="4"/>
    </row>
    <row r="58" spans="1:27" ht="15.75" x14ac:dyDescent="0.25">
      <c r="A58" s="4"/>
      <c r="B58" s="4"/>
      <c r="C58" s="4"/>
      <c r="D58" s="4"/>
      <c r="E58" s="4"/>
      <c r="F58" s="150"/>
      <c r="G58" s="4"/>
      <c r="H58" s="4"/>
    </row>
    <row r="59" spans="1:27" ht="15.75" x14ac:dyDescent="0.25">
      <c r="A59" s="4"/>
      <c r="B59" s="4"/>
      <c r="C59" s="4"/>
      <c r="D59" s="4"/>
      <c r="E59" s="4"/>
      <c r="F59" s="21"/>
      <c r="G59" s="4"/>
      <c r="H59" s="4"/>
    </row>
    <row r="60" spans="1:27" ht="15.75" x14ac:dyDescent="0.25">
      <c r="F60" s="151"/>
    </row>
    <row r="61" spans="1:27" ht="15.75" x14ac:dyDescent="0.25">
      <c r="F61" s="21"/>
    </row>
    <row r="62" spans="1:27" ht="15.75" x14ac:dyDescent="0.25">
      <c r="F62" s="4"/>
    </row>
    <row r="63" spans="1:27" ht="15.75" x14ac:dyDescent="0.25">
      <c r="F63" s="21"/>
    </row>
    <row r="64" spans="1:27" ht="15.75" x14ac:dyDescent="0.25">
      <c r="F64" s="21"/>
    </row>
    <row r="65" spans="6:6" ht="15.75" x14ac:dyDescent="0.25">
      <c r="F65" s="152"/>
    </row>
  </sheetData>
  <mergeCells count="73">
    <mergeCell ref="A52:A53"/>
    <mergeCell ref="B52:F53"/>
    <mergeCell ref="B54:F54"/>
    <mergeCell ref="B55:F55"/>
    <mergeCell ref="B56:F56"/>
    <mergeCell ref="E45:F45"/>
    <mergeCell ref="H45:J45"/>
    <mergeCell ref="B48:F48"/>
    <mergeCell ref="I48:L48"/>
    <mergeCell ref="B51:F51"/>
    <mergeCell ref="A49:A50"/>
    <mergeCell ref="B49:F50"/>
    <mergeCell ref="E42:F42"/>
    <mergeCell ref="H42:J42"/>
    <mergeCell ref="E43:F43"/>
    <mergeCell ref="H43:J43"/>
    <mergeCell ref="E44:F44"/>
    <mergeCell ref="H44:J44"/>
    <mergeCell ref="E39:F39"/>
    <mergeCell ref="H39:J39"/>
    <mergeCell ref="E40:F40"/>
    <mergeCell ref="H40:J40"/>
    <mergeCell ref="E41:F41"/>
    <mergeCell ref="H41:J41"/>
    <mergeCell ref="E36:F36"/>
    <mergeCell ref="H36:J36"/>
    <mergeCell ref="E37:F37"/>
    <mergeCell ref="H37:J37"/>
    <mergeCell ref="E38:F38"/>
    <mergeCell ref="H38:J38"/>
    <mergeCell ref="E33:F33"/>
    <mergeCell ref="H33:J33"/>
    <mergeCell ref="E34:F34"/>
    <mergeCell ref="H34:J34"/>
    <mergeCell ref="E35:F35"/>
    <mergeCell ref="H35:J35"/>
    <mergeCell ref="E30:F30"/>
    <mergeCell ref="H30:J30"/>
    <mergeCell ref="E31:F31"/>
    <mergeCell ref="H31:J31"/>
    <mergeCell ref="E32:F32"/>
    <mergeCell ref="H32:J32"/>
    <mergeCell ref="E27:F27"/>
    <mergeCell ref="H27:J27"/>
    <mergeCell ref="E28:F28"/>
    <mergeCell ref="H28:J28"/>
    <mergeCell ref="E29:F29"/>
    <mergeCell ref="H29:J29"/>
    <mergeCell ref="E24:F24"/>
    <mergeCell ref="H24:J24"/>
    <mergeCell ref="E25:F25"/>
    <mergeCell ref="H25:J25"/>
    <mergeCell ref="E26:F26"/>
    <mergeCell ref="H26:J26"/>
    <mergeCell ref="E23:F23"/>
    <mergeCell ref="H23:J23"/>
    <mergeCell ref="L12:L13"/>
    <mergeCell ref="O12:P12"/>
    <mergeCell ref="G13:I13"/>
    <mergeCell ref="O13:P13"/>
    <mergeCell ref="G15:I15"/>
    <mergeCell ref="O15:P15"/>
    <mergeCell ref="G16:I16"/>
    <mergeCell ref="O16:P16"/>
    <mergeCell ref="G20:I20"/>
    <mergeCell ref="O20:P20"/>
    <mergeCell ref="H22:L22"/>
    <mergeCell ref="G5:I5"/>
    <mergeCell ref="G6:I6"/>
    <mergeCell ref="A12:A13"/>
    <mergeCell ref="B12:B13"/>
    <mergeCell ref="C12:C13"/>
    <mergeCell ref="G12:I12"/>
  </mergeCells>
  <pageMargins left="0.25" right="0.25" top="0.75" bottom="0.75" header="0.3" footer="0.3"/>
  <pageSetup paperSize="9" scale="4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5.1</vt:lpstr>
      <vt:lpstr>5.2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Westphal</dc:creator>
  <cp:lastModifiedBy>Owner</cp:lastModifiedBy>
  <dcterms:created xsi:type="dcterms:W3CDTF">2019-11-18T15:46:00Z</dcterms:created>
  <dcterms:modified xsi:type="dcterms:W3CDTF">2020-05-21T14:40:46Z</dcterms:modified>
</cp:coreProperties>
</file>